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720" yWindow="330" windowWidth="19035" windowHeight="8865" tabRatio="830" firstSheet="2" activeTab="4"/>
  </bookViews>
  <sheets>
    <sheet name="（预表1）财政拨款收支总表" sheetId="1" r:id="rId1"/>
    <sheet name="（预表2）一般公共预算支出表" sheetId="3" r:id="rId2"/>
    <sheet name="（预表3-1）一般公共预算基本支出表 " sheetId="5" r:id="rId3"/>
    <sheet name="（预表3-2）一般公共预算基本支出表 " sheetId="20" r:id="rId4"/>
    <sheet name="（预表4）一般公共预算“三公”经费支出表 " sheetId="17" r:id="rId5"/>
    <sheet name="（预表5）政府性基金预算支出表" sheetId="8" r:id="rId6"/>
    <sheet name="（预表6）部门收支总表" sheetId="9" r:id="rId7"/>
    <sheet name="（预表7）部门收入总表" sheetId="10" r:id="rId8"/>
    <sheet name="（预表8）部门支出总表" sheetId="11" r:id="rId9"/>
    <sheet name="（预表9）政府采购预算表" sheetId="13" r:id="rId10"/>
  </sheets>
  <definedNames>
    <definedName name="_xlnm._FilterDatabase" localSheetId="2" hidden="1">'（预表3-1）一般公共预算基本支出表 '!$10:$40</definedName>
    <definedName name="_xlnm._FilterDatabase" localSheetId="3" hidden="1">'（预表3-2）一般公共预算基本支出表 '!$10:$27</definedName>
    <definedName name="_xlnm.Print_Area" localSheetId="0">'（预表1）财政拨款收支总表'!$A$1:$H$42</definedName>
    <definedName name="_xlnm.Print_Area" localSheetId="1">'（预表2）一般公共预算支出表'!$A$1:$G$30</definedName>
    <definedName name="_xlnm.Print_Area" localSheetId="2">'（预表3-1）一般公共预算基本支出表 '!$A$1:$F$41</definedName>
    <definedName name="_xlnm.Print_Area" localSheetId="3">'（预表3-2）一般公共预算基本支出表 '!$A$1:$D$28</definedName>
    <definedName name="_xlnm.Print_Area" localSheetId="4">'（预表4）一般公共预算“三公”经费支出表 '!$A$1:$F$8</definedName>
    <definedName name="_xlnm.Print_Area" localSheetId="5">'（预表5）政府性基金预算支出表'!$A$1:$G$11</definedName>
    <definedName name="_xlnm.Print_Area" localSheetId="6">'（预表6）部门收支总表'!$A$1:$F$43</definedName>
    <definedName name="_xlnm.Print_Area" localSheetId="7">'（预表7）部门收入总表'!$A$1:$N$17</definedName>
    <definedName name="_xlnm.Print_Area" localSheetId="8">'（预表8）部门支出总表'!$A$1:$J$17</definedName>
    <definedName name="_xlnm.Print_Titles" localSheetId="5">'（预表5）政府性基金预算支出表'!$1:$7</definedName>
  </definedNames>
  <calcPr calcId="114210" fullCalcOnLoad="1"/>
</workbook>
</file>

<file path=xl/calcChain.xml><?xml version="1.0" encoding="utf-8"?>
<calcChain xmlns="http://schemas.openxmlformats.org/spreadsheetml/2006/main">
  <c r="D10" i="20"/>
  <c r="D11"/>
  <c r="B5" i="17"/>
  <c r="B6"/>
  <c r="B7"/>
  <c r="C7"/>
  <c r="D7"/>
  <c r="E7"/>
  <c r="F7"/>
  <c r="E32" i="5"/>
  <c r="F32"/>
  <c r="D12"/>
  <c r="D13"/>
  <c r="D14"/>
  <c r="D15"/>
  <c r="D16"/>
  <c r="D18"/>
  <c r="D19"/>
  <c r="D20"/>
  <c r="D21"/>
  <c r="D22"/>
  <c r="D23"/>
  <c r="D24"/>
  <c r="D25"/>
  <c r="D26"/>
  <c r="D27"/>
  <c r="D28"/>
  <c r="D29"/>
  <c r="D30"/>
  <c r="D31"/>
  <c r="D33"/>
  <c r="D34"/>
  <c r="D35"/>
  <c r="D36"/>
  <c r="D37"/>
  <c r="D38"/>
  <c r="D39"/>
  <c r="E12" i="10"/>
  <c r="E14"/>
  <c r="E17"/>
  <c r="D10" i="13"/>
  <c r="D7"/>
  <c r="G13" i="11"/>
  <c r="F13" i="10"/>
  <c r="F11"/>
  <c r="E11"/>
  <c r="F16" i="9"/>
  <c r="C31"/>
  <c r="C43"/>
  <c r="C9"/>
  <c r="G13" i="3"/>
  <c r="G14"/>
  <c r="G11"/>
  <c r="G10"/>
  <c r="C9" i="13"/>
  <c r="C8"/>
  <c r="E7"/>
  <c r="F7"/>
  <c r="G14" i="11"/>
  <c r="F13"/>
  <c r="F11"/>
  <c r="E17"/>
  <c r="F16"/>
  <c r="E16"/>
  <c r="G15"/>
  <c r="E14"/>
  <c r="E12"/>
  <c r="F16" i="10"/>
  <c r="E16"/>
  <c r="F13" i="3"/>
  <c r="F16"/>
  <c r="F15"/>
  <c r="G15"/>
  <c r="F11"/>
  <c r="F10"/>
  <c r="G36" i="1"/>
  <c r="G42"/>
  <c r="F36"/>
  <c r="F42"/>
  <c r="C36"/>
  <c r="C42"/>
  <c r="F31" i="9"/>
  <c r="F43"/>
  <c r="D40" i="5"/>
  <c r="E17" i="3"/>
  <c r="E12"/>
  <c r="F17" i="5"/>
  <c r="E17"/>
  <c r="E11"/>
  <c r="E10"/>
  <c r="F10"/>
  <c r="E16" i="3"/>
  <c r="G11" i="11"/>
  <c r="G10"/>
  <c r="G9"/>
  <c r="D11" i="5"/>
  <c r="D32"/>
  <c r="E13" i="11"/>
  <c r="E13" i="10"/>
  <c r="D17" i="5"/>
  <c r="G9" i="3"/>
  <c r="E15"/>
  <c r="E13"/>
  <c r="F10" i="10"/>
  <c r="E10"/>
  <c r="F9" i="3"/>
  <c r="E10"/>
  <c r="E11" i="11"/>
  <c r="F10"/>
  <c r="E14" i="3"/>
  <c r="E11"/>
  <c r="F15" i="11"/>
  <c r="E15"/>
  <c r="F15" i="10"/>
  <c r="E15"/>
  <c r="C10" i="13"/>
  <c r="C7"/>
  <c r="D10" i="5"/>
  <c r="E9" i="3"/>
  <c r="F9" i="10"/>
  <c r="E9"/>
  <c r="F9" i="11"/>
  <c r="E10"/>
  <c r="E9"/>
</calcChain>
</file>

<file path=xl/sharedStrings.xml><?xml version="1.0" encoding="utf-8"?>
<sst xmlns="http://schemas.openxmlformats.org/spreadsheetml/2006/main" count="742" uniqueCount="319">
  <si>
    <t>收     入</t>
  </si>
  <si>
    <t/>
  </si>
  <si>
    <t>支     出</t>
  </si>
  <si>
    <t>项    目</t>
  </si>
  <si>
    <t>行次</t>
  </si>
  <si>
    <t>年初预算数</t>
  </si>
  <si>
    <t>项目（按功能分类）</t>
  </si>
  <si>
    <t>栏    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</si>
  <si>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</si>
  <si>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</si>
  <si>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</si>
  <si>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</si>
  <si>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</si>
  <si>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</si>
  <si>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</si>
  <si>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</si>
  <si>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</si>
  <si>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</si>
  <si>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</si>
  <si>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</si>
  <si>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</si>
  <si>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</si>
  <si>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一、一般公共服务支出</t>
  </si>
  <si>
    <t>31</t>
  </si>
  <si>
    <t>54</t>
  </si>
  <si>
    <t>二、政府性基金预算财政拨款</t>
  </si>
  <si>
    <t>32</t>
  </si>
  <si>
    <t>55</t>
  </si>
  <si>
    <t>33</t>
  </si>
  <si>
    <t>56</t>
  </si>
  <si>
    <t>34</t>
  </si>
  <si>
    <t>57</t>
  </si>
  <si>
    <t>五、教育支出</t>
  </si>
  <si>
    <t>35</t>
  </si>
  <si>
    <t>58</t>
  </si>
  <si>
    <t>六、科学技术支出</t>
  </si>
  <si>
    <t>36</t>
  </si>
  <si>
    <t>59</t>
  </si>
  <si>
    <t>七、文化体育与传媒支出</t>
  </si>
  <si>
    <t>37</t>
  </si>
  <si>
    <t>60</t>
  </si>
  <si>
    <t>八、社会保障和就业支出</t>
  </si>
  <si>
    <t>38</t>
  </si>
  <si>
    <t>61</t>
  </si>
  <si>
    <t>九、医疗卫生与计划生育支出</t>
  </si>
  <si>
    <t>39</t>
  </si>
  <si>
    <t>十、节能环保支出</t>
  </si>
  <si>
    <t>40</t>
  </si>
  <si>
    <t>十一、城乡社区支出</t>
  </si>
  <si>
    <t>41</t>
  </si>
  <si>
    <t>十二、农林水支出</t>
  </si>
  <si>
    <t>42</t>
  </si>
  <si>
    <t>十三、交通运输支出</t>
  </si>
  <si>
    <t>43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</si>
  <si>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</si>
  <si>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</si>
  <si>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</si>
  <si>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</si>
  <si>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</si>
  <si>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</si>
  <si>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</si>
  <si>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</si>
  <si>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</si>
  <si>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</si>
  <si>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</si>
  <si>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</si>
  <si>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</si>
  <si>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</si>
  <si>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</si>
  <si>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</si>
  <si>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</si>
  <si>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</si>
  <si>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</si>
  <si>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</si>
  <si>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</si>
  <si>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</si>
  <si>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</si>
  <si>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</si>
  <si>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</si>
  <si>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52</t>
  </si>
  <si>
    <t>23</t>
  </si>
  <si>
    <t>53</t>
  </si>
  <si>
    <t>本年收入合计</t>
  </si>
  <si>
    <t>24</t>
  </si>
  <si>
    <t>本年支出合计</t>
  </si>
  <si>
    <t>25</t>
  </si>
  <si>
    <t>26</t>
  </si>
  <si>
    <t>27</t>
  </si>
  <si>
    <t>28</t>
  </si>
  <si>
    <t>29</t>
  </si>
  <si>
    <t>收入总计</t>
  </si>
  <si>
    <t>30</t>
  </si>
  <si>
    <t>支出总计</t>
  </si>
  <si>
    <t>合计</t>
  </si>
  <si>
    <t>合计</t>
    <phoneticPr fontId="2" type="noConversion"/>
  </si>
  <si>
    <t>一般公共预算财政拨款</t>
    <phoneticPr fontId="2" type="noConversion"/>
  </si>
  <si>
    <t>政府性基金预算财政拨款</t>
    <phoneticPr fontId="2" type="noConversion"/>
  </si>
  <si>
    <t>单位：万元</t>
  </si>
  <si>
    <t>单位：万元</t>
    <phoneticPr fontId="2" type="noConversion"/>
  </si>
  <si>
    <t>项目</t>
  </si>
  <si>
    <t>支出功能分类科目编码</t>
  </si>
  <si>
    <t>科目名称</t>
  </si>
  <si>
    <t>基本支出</t>
  </si>
  <si>
    <t>项目支出</t>
  </si>
  <si>
    <t>类</t>
  </si>
  <si>
    <t>款</t>
  </si>
  <si>
    <t>项</t>
  </si>
  <si>
    <t>栏次</t>
  </si>
  <si>
    <t>单位：万元</t>
    <phoneticPr fontId="2" type="noConversion"/>
  </si>
  <si>
    <t>经济分类科目编码</t>
    <phoneticPr fontId="2" type="noConversion"/>
  </si>
  <si>
    <t>单位：万元</t>
    <phoneticPr fontId="2" type="noConversion"/>
  </si>
  <si>
    <t>小计</t>
    <phoneticPr fontId="2" type="noConversion"/>
  </si>
  <si>
    <t>因公出国（境）费用</t>
    <phoneticPr fontId="2" type="noConversion"/>
  </si>
  <si>
    <t>公车购置费</t>
    <phoneticPr fontId="2" type="noConversion"/>
  </si>
  <si>
    <t>公车运行维护费</t>
    <phoneticPr fontId="2" type="noConversion"/>
  </si>
  <si>
    <t>公务接待费</t>
    <phoneticPr fontId="2" type="noConversion"/>
  </si>
  <si>
    <t>科目编码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</si>
  <si>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</si>
  <si>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</si>
  <si>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</si>
  <si>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基本支出</t>
    <phoneticPr fontId="2" type="noConversion"/>
  </si>
  <si>
    <t>科目名称</t>
    <phoneticPr fontId="2" type="noConversion"/>
  </si>
  <si>
    <t>项目支出</t>
    <phoneticPr fontId="2" type="noConversion"/>
  </si>
  <si>
    <t>栏次</t>
    <phoneticPr fontId="2" type="noConversion"/>
  </si>
  <si>
    <t>合计</t>
    <phoneticPr fontId="2" type="noConversion"/>
  </si>
  <si>
    <t>收入</t>
  </si>
  <si>
    <t>支出</t>
  </si>
  <si>
    <t>项目(按功能分类)</t>
  </si>
  <si>
    <t>一、财政拨款收入</t>
  </si>
  <si>
    <t>二、上级补助收入</t>
  </si>
  <si>
    <t>三、事业收入</t>
  </si>
  <si>
    <t>四、经营收入</t>
  </si>
  <si>
    <t>五、附属单位上缴收入</t>
  </si>
  <si>
    <t>六、其他收入</t>
  </si>
  <si>
    <t xml:space="preserve">      基本支出结转</t>
  </si>
  <si>
    <t xml:space="preserve">      项目支出结转和结余</t>
  </si>
  <si>
    <t xml:space="preserve">      经营结余</t>
  </si>
  <si>
    <t>年初预算数</t>
    <phoneticPr fontId="2" type="noConversion"/>
  </si>
  <si>
    <t>结转下年</t>
    <phoneticPr fontId="2" type="noConversion"/>
  </si>
  <si>
    <t>收入总计</t>
    <phoneticPr fontId="2" type="noConversion"/>
  </si>
  <si>
    <t>支出总计</t>
    <phoneticPr fontId="2" type="noConversion"/>
  </si>
  <si>
    <t>（一）一般公共预算拨款收入</t>
    <phoneticPr fontId="2" type="noConversion"/>
  </si>
  <si>
    <t>（二）政府性基金预算拨款收入</t>
    <phoneticPr fontId="2" type="noConversion"/>
  </si>
  <si>
    <t>单位：万元</t>
    <phoneticPr fontId="2" type="noConversion"/>
  </si>
  <si>
    <t>一、一般公共服务支出</t>
    <phoneticPr fontId="2" type="noConversion"/>
  </si>
  <si>
    <t>二、外交支出</t>
    <phoneticPr fontId="2" type="noConversion"/>
  </si>
  <si>
    <t>三、国防支出</t>
    <phoneticPr fontId="2" type="noConversion"/>
  </si>
  <si>
    <t>四、公共安全支出</t>
    <phoneticPr fontId="2" type="noConversion"/>
  </si>
  <si>
    <t>上级补助收入</t>
    <phoneticPr fontId="2" type="noConversion"/>
  </si>
  <si>
    <t>事业收入</t>
    <phoneticPr fontId="2" type="noConversion"/>
  </si>
  <si>
    <t>经营收入</t>
    <phoneticPr fontId="2" type="noConversion"/>
  </si>
  <si>
    <t>附属单位上缴收入</t>
    <phoneticPr fontId="2" type="noConversion"/>
  </si>
  <si>
    <t>其他收入</t>
    <phoneticPr fontId="2" type="noConversion"/>
  </si>
  <si>
    <t xml:space="preserve">    用事业基金弥补收支差额</t>
    <phoneticPr fontId="2" type="noConversion"/>
  </si>
  <si>
    <t>用事业基金弥补收支差额</t>
    <phoneticPr fontId="2" type="noConversion"/>
  </si>
  <si>
    <t>年初结转和结余</t>
    <phoneticPr fontId="2" type="noConversion"/>
  </si>
  <si>
    <t>2015年预算数</t>
    <phoneticPr fontId="2" type="noConversion"/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</si>
  <si>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</si>
  <si>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</si>
  <si>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</si>
  <si>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</si>
  <si>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</si>
  <si>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</si>
  <si>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</si>
  <si>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</si>
  <si>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</si>
  <si>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</si>
  <si>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</si>
  <si>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预算表5</t>
    <phoneticPr fontId="2" type="noConversion"/>
  </si>
  <si>
    <t>预算表7</t>
    <phoneticPr fontId="2" type="noConversion"/>
  </si>
  <si>
    <t>预算表8</t>
    <phoneticPr fontId="2" type="noConversion"/>
  </si>
  <si>
    <t>合计</t>
    <phoneticPr fontId="2" type="noConversion"/>
  </si>
  <si>
    <t>合计</t>
    <phoneticPr fontId="2" type="noConversion"/>
  </si>
  <si>
    <t>人员经费</t>
    <phoneticPr fontId="2" type="noConversion"/>
  </si>
  <si>
    <t>公用经费</t>
    <phoneticPr fontId="2" type="noConversion"/>
  </si>
  <si>
    <t>年初预算数</t>
    <phoneticPr fontId="2" type="noConversion"/>
  </si>
  <si>
    <t>年初预算数</t>
    <phoneticPr fontId="2" type="noConversion"/>
  </si>
  <si>
    <t>2016年预算数</t>
    <phoneticPr fontId="2" type="noConversion"/>
  </si>
  <si>
    <t>备注：变化情况=2016年预算数-2015年预算数</t>
    <phoneticPr fontId="2" type="noConversion"/>
  </si>
  <si>
    <t>变化情况</t>
    <phoneticPr fontId="2" type="noConversion"/>
  </si>
  <si>
    <t>年初预算数</t>
    <phoneticPr fontId="2" type="noConversion"/>
  </si>
  <si>
    <t>本年收入合计</t>
    <phoneticPr fontId="2" type="noConversion"/>
  </si>
  <si>
    <t>一、一般公共预算财政拨款</t>
    <phoneticPr fontId="2" type="noConversion"/>
  </si>
  <si>
    <t>二、外交支出</t>
    <phoneticPr fontId="2" type="noConversion"/>
  </si>
  <si>
    <t>三、国防支出</t>
    <phoneticPr fontId="2" type="noConversion"/>
  </si>
  <si>
    <t>四、公共安全支出</t>
    <phoneticPr fontId="2" type="noConversion"/>
  </si>
  <si>
    <t>五、教育支出</t>
    <phoneticPr fontId="2" type="noConversion"/>
  </si>
  <si>
    <t xml:space="preserve">    年初结转和结余</t>
    <phoneticPr fontId="2" type="noConversion"/>
  </si>
  <si>
    <t>一般公共预算拨款收入</t>
    <phoneticPr fontId="2" type="noConversion"/>
  </si>
  <si>
    <t>政府性基金预算拨款收入</t>
    <phoneticPr fontId="2" type="noConversion"/>
  </si>
  <si>
    <t>基本支出</t>
    <phoneticPr fontId="2" type="noConversion"/>
  </si>
  <si>
    <t>项目支出</t>
    <phoneticPr fontId="2" type="noConversion"/>
  </si>
  <si>
    <t>上缴上级支出</t>
    <phoneticPr fontId="2" type="noConversion"/>
  </si>
  <si>
    <t>经营支出</t>
    <phoneticPr fontId="2" type="noConversion"/>
  </si>
  <si>
    <t>对附属单位补助支出</t>
    <phoneticPr fontId="2" type="noConversion"/>
  </si>
  <si>
    <t>采购预算</t>
  </si>
  <si>
    <t>总计</t>
  </si>
  <si>
    <t>一般公共预算</t>
  </si>
  <si>
    <t>政府性基金预算</t>
  </si>
  <si>
    <t>其他资金</t>
  </si>
  <si>
    <t>合      计</t>
  </si>
  <si>
    <t>货物</t>
  </si>
  <si>
    <t>工程</t>
  </si>
  <si>
    <t>服务</t>
  </si>
  <si>
    <t>预算表9</t>
    <phoneticPr fontId="2" type="noConversion"/>
  </si>
  <si>
    <t>单位：万元</t>
    <phoneticPr fontId="2" type="noConversion"/>
  </si>
  <si>
    <t>一、一般公共预算财政拨款</t>
    <phoneticPr fontId="2" type="noConversion"/>
  </si>
  <si>
    <t>年初财政拨款结转结余</t>
    <phoneticPr fontId="2" type="noConversion"/>
  </si>
  <si>
    <t>年末财政拨款结转结余</t>
    <phoneticPr fontId="2" type="noConversion"/>
  </si>
  <si>
    <t>工资福利支出</t>
  </si>
  <si>
    <t xml:space="preserve">  福利费</t>
  </si>
  <si>
    <t xml:space="preserve">  住房公积金</t>
  </si>
  <si>
    <t>210</t>
  </si>
  <si>
    <t>医疗卫生与计划生育支出</t>
  </si>
  <si>
    <t>21007</t>
  </si>
  <si>
    <t>人口与计划生育事务</t>
  </si>
  <si>
    <t>221</t>
  </si>
  <si>
    <t>住房保障支出</t>
  </si>
  <si>
    <t>22102</t>
  </si>
  <si>
    <t>住房改革支出</t>
  </si>
  <si>
    <t>2210201</t>
  </si>
  <si>
    <t>单位名称：东莞市计划生育药具管理站</t>
    <phoneticPr fontId="2" type="noConversion"/>
  </si>
  <si>
    <t>计划生育服务</t>
    <phoneticPr fontId="2" type="noConversion"/>
  </si>
  <si>
    <t>计划生育机构</t>
    <phoneticPr fontId="2" type="noConversion"/>
  </si>
  <si>
    <t>其他人口与计划生育事务支出</t>
    <phoneticPr fontId="2" type="noConversion"/>
  </si>
  <si>
    <t>医疗卫生与计划生育支出</t>
    <phoneticPr fontId="2" type="noConversion"/>
  </si>
  <si>
    <t>单位名称：东莞市计划生育药具管理站</t>
    <phoneticPr fontId="2" type="noConversion"/>
  </si>
  <si>
    <t>2016年财政拨款收支总表</t>
    <phoneticPr fontId="20" type="noConversion"/>
  </si>
  <si>
    <t>二十一、预备费</t>
  </si>
  <si>
    <t>二十三、转移性支出</t>
  </si>
  <si>
    <t>二十四、债务还本支出</t>
    <phoneticPr fontId="20" type="noConversion"/>
  </si>
  <si>
    <t>二十五、债务付息支出</t>
    <phoneticPr fontId="20" type="noConversion"/>
  </si>
  <si>
    <t>二十六、债务发行费用支出</t>
    <phoneticPr fontId="20" type="noConversion"/>
  </si>
  <si>
    <t>单位名称：东莞市计划生育药具管理站</t>
    <phoneticPr fontId="2" type="noConversion"/>
  </si>
  <si>
    <r>
      <rPr>
        <sz val="10"/>
        <color indexed="8"/>
        <rFont val="宋体"/>
        <charset val="134"/>
      </rPr>
      <t>预算表</t>
    </r>
    <r>
      <rPr>
        <sz val="10"/>
        <color indexed="8"/>
        <rFont val="Arial"/>
        <family val="2"/>
      </rPr>
      <t>2</t>
    </r>
    <phoneticPr fontId="2" type="noConversion"/>
  </si>
  <si>
    <t>2016年一般公共预算支出表</t>
    <phoneticPr fontId="20" type="noConversion"/>
  </si>
  <si>
    <t>人口与计划生育事务</t>
    <phoneticPr fontId="23" type="noConversion"/>
  </si>
  <si>
    <t>计划生育机构</t>
    <phoneticPr fontId="20" type="noConversion"/>
  </si>
  <si>
    <t>计划生育服务</t>
    <phoneticPr fontId="20" type="noConversion"/>
  </si>
  <si>
    <t>其他人口与计划生育事务支出</t>
    <phoneticPr fontId="20" type="noConversion"/>
  </si>
  <si>
    <t>住房保障支出</t>
    <phoneticPr fontId="20" type="noConversion"/>
  </si>
  <si>
    <t>住房改革支出</t>
    <phoneticPr fontId="20" type="noConversion"/>
  </si>
  <si>
    <t xml:space="preserve">  住房公积金</t>
    <phoneticPr fontId="20" type="noConversion"/>
  </si>
  <si>
    <t>本表不含年初财政拨款结余结转的2016年支出数</t>
  </si>
  <si>
    <t>30101</t>
  </si>
  <si>
    <t>30102</t>
  </si>
  <si>
    <t>30103</t>
  </si>
  <si>
    <t>30104</t>
  </si>
  <si>
    <t>30107</t>
  </si>
  <si>
    <t>30201</t>
  </si>
  <si>
    <t>30206</t>
  </si>
  <si>
    <t>30207</t>
  </si>
  <si>
    <t>30209</t>
  </si>
  <si>
    <t>30211</t>
  </si>
  <si>
    <t>30213</t>
  </si>
  <si>
    <t>30215</t>
  </si>
  <si>
    <t>30216</t>
  </si>
  <si>
    <t>30217</t>
  </si>
  <si>
    <t>30218</t>
  </si>
  <si>
    <t>30228</t>
  </si>
  <si>
    <t>30229</t>
  </si>
  <si>
    <t>30231</t>
  </si>
  <si>
    <t>30299</t>
  </si>
  <si>
    <t>30302</t>
  </si>
  <si>
    <t>30305</t>
  </si>
  <si>
    <t>30307</t>
  </si>
  <si>
    <t>30311</t>
  </si>
  <si>
    <t>30399</t>
  </si>
  <si>
    <t>31002</t>
  </si>
  <si>
    <t>31003</t>
  </si>
  <si>
    <t>单位名称：东莞市计划生育药具管理站</t>
    <phoneticPr fontId="2" type="noConversion"/>
  </si>
  <si>
    <t xml:space="preserve">  基本工资</t>
    <phoneticPr fontId="20" type="noConversion"/>
  </si>
  <si>
    <t xml:space="preserve">  津贴补贴</t>
    <phoneticPr fontId="20" type="noConversion"/>
  </si>
  <si>
    <t xml:space="preserve">  奖金</t>
    <phoneticPr fontId="20" type="noConversion"/>
  </si>
  <si>
    <t xml:space="preserve">  社会保障缴费</t>
    <phoneticPr fontId="20" type="noConversion"/>
  </si>
  <si>
    <t xml:space="preserve">  绩效工资</t>
    <phoneticPr fontId="20" type="noConversion"/>
  </si>
  <si>
    <t>商品和服务支出</t>
    <phoneticPr fontId="20" type="noConversion"/>
  </si>
  <si>
    <t xml:space="preserve">  办公费</t>
    <phoneticPr fontId="20" type="noConversion"/>
  </si>
  <si>
    <t xml:space="preserve">  电费</t>
    <phoneticPr fontId="20" type="noConversion"/>
  </si>
  <si>
    <t xml:space="preserve">  邮电费</t>
    <phoneticPr fontId="20" type="noConversion"/>
  </si>
  <si>
    <t xml:space="preserve">  物业管理费</t>
    <phoneticPr fontId="20" type="noConversion"/>
  </si>
  <si>
    <t xml:space="preserve">  差旅费</t>
    <phoneticPr fontId="20" type="noConversion"/>
  </si>
  <si>
    <t xml:space="preserve">  维修(护)费</t>
    <phoneticPr fontId="20" type="noConversion"/>
  </si>
  <si>
    <t xml:space="preserve">  会议费</t>
    <phoneticPr fontId="20" type="noConversion"/>
  </si>
  <si>
    <t xml:space="preserve">  培训费</t>
    <phoneticPr fontId="20" type="noConversion"/>
  </si>
  <si>
    <t xml:space="preserve">  公务接待费</t>
    <phoneticPr fontId="20" type="noConversion"/>
  </si>
  <si>
    <t xml:space="preserve">  专用材料费</t>
    <phoneticPr fontId="20" type="noConversion"/>
  </si>
  <si>
    <t xml:space="preserve">  工会经费</t>
    <phoneticPr fontId="20" type="noConversion"/>
  </si>
  <si>
    <t xml:space="preserve">  公务用车运行维护费</t>
    <phoneticPr fontId="20" type="noConversion"/>
  </si>
  <si>
    <t xml:space="preserve">  其他商品和服务支出</t>
    <phoneticPr fontId="20" type="noConversion"/>
  </si>
  <si>
    <t>对个人和家庭的补助</t>
    <phoneticPr fontId="20" type="noConversion"/>
  </si>
  <si>
    <t xml:space="preserve">  退休费</t>
    <phoneticPr fontId="20" type="noConversion"/>
  </si>
  <si>
    <t xml:space="preserve">  生活补助</t>
    <phoneticPr fontId="20" type="noConversion"/>
  </si>
  <si>
    <t xml:space="preserve">  医疗费</t>
    <phoneticPr fontId="20" type="noConversion"/>
  </si>
  <si>
    <t xml:space="preserve">  其他对个人和家庭的补助支出</t>
    <phoneticPr fontId="20" type="noConversion"/>
  </si>
  <si>
    <t>2016年一般公共预算基本支出表</t>
    <phoneticPr fontId="20" type="noConversion"/>
  </si>
  <si>
    <t>其他资本性支出</t>
    <phoneticPr fontId="20" type="noConversion"/>
  </si>
  <si>
    <t xml:space="preserve">  办公设备购置</t>
    <phoneticPr fontId="20" type="noConversion"/>
  </si>
  <si>
    <t xml:space="preserve">  专用设备购置</t>
    <phoneticPr fontId="20" type="noConversion"/>
  </si>
  <si>
    <t>2016年一般公共预算“三公”经费支出表</t>
    <phoneticPr fontId="20" type="noConversion"/>
  </si>
  <si>
    <t>单位名称：东莞市计划生育药具管理站</t>
    <phoneticPr fontId="2" type="noConversion"/>
  </si>
  <si>
    <t>2016年政府性基金预算支出表</t>
    <phoneticPr fontId="20" type="noConversion"/>
  </si>
  <si>
    <t>注：本部门没有政府性基金预算拨款收入，也没有使用政府性基金安排的支出，故本表无数据。</t>
    <phoneticPr fontId="20" type="noConversion"/>
  </si>
  <si>
    <t>2016年部门收支总表</t>
    <phoneticPr fontId="20" type="noConversion"/>
  </si>
  <si>
    <t>单位名称：东莞市计划生育药具管理站</t>
    <phoneticPr fontId="20" type="noConversion"/>
  </si>
  <si>
    <r>
      <rPr>
        <sz val="10"/>
        <color indexed="8"/>
        <rFont val="宋体"/>
        <charset val="134"/>
      </rPr>
      <t>预算表</t>
    </r>
    <r>
      <rPr>
        <sz val="10"/>
        <color indexed="8"/>
        <rFont val="Arial"/>
        <family val="2"/>
      </rPr>
      <t>1</t>
    </r>
    <phoneticPr fontId="2" type="noConversion"/>
  </si>
  <si>
    <r>
      <rPr>
        <sz val="10"/>
        <color indexed="8"/>
        <rFont val="宋体"/>
        <charset val="134"/>
      </rPr>
      <t>预算表</t>
    </r>
    <r>
      <rPr>
        <sz val="10"/>
        <color indexed="8"/>
        <rFont val="Arial"/>
        <family val="2"/>
      </rPr>
      <t>3-1</t>
    </r>
    <phoneticPr fontId="2" type="noConversion"/>
  </si>
  <si>
    <t>年初预算数</t>
    <phoneticPr fontId="2" type="noConversion"/>
  </si>
  <si>
    <t xml:space="preserve">  印刷费</t>
    <phoneticPr fontId="2" type="noConversion"/>
  </si>
  <si>
    <t xml:space="preserve">  其他交通费用</t>
  </si>
  <si>
    <r>
      <t>预算表</t>
    </r>
    <r>
      <rPr>
        <sz val="10"/>
        <color indexed="8"/>
        <rFont val="Arial"/>
        <family val="2"/>
      </rPr>
      <t>3-2</t>
    </r>
    <phoneticPr fontId="2" type="noConversion"/>
  </si>
  <si>
    <t>2016年一般公共预算项目支出表</t>
    <phoneticPr fontId="20" type="noConversion"/>
  </si>
  <si>
    <t>2016年部门部门收入总表</t>
    <phoneticPr fontId="2" type="noConversion"/>
  </si>
  <si>
    <t>单位名称：东莞市计划生育药具管理站</t>
  </si>
  <si>
    <t>单位名称：东莞市计划生育药具管理站</t>
    <phoneticPr fontId="2" type="noConversion"/>
  </si>
  <si>
    <t>预算表6</t>
    <phoneticPr fontId="2" type="noConversion"/>
  </si>
  <si>
    <t>2016年部门支出总表</t>
    <phoneticPr fontId="2" type="noConversion"/>
  </si>
  <si>
    <t>2016年部门政府采购预算表</t>
    <phoneticPr fontId="2" type="noConversion"/>
  </si>
  <si>
    <t>预算表4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</si>
</sst>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#,##0.00_ ;\-#,##0.00;;"/>
    <numFmt numFmtId="177" formatCode="#,##0.00_ "/>
    <numFmt numFmtId="178" formatCode="0.00;\-0.00;;"/>
  </numFmts>
  <fonts count="29">
    <font>
      <sz val="10"/>
      <color indexed="8"/>
      <name val="Arial"/>
      <family val="2"/>
    </font>
    <font>
      <sz val="11"/>
      <color indexed="8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华康简标题宋"/>
      <family val="3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Arial"/>
      <family val="2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5"/>
      <color indexed="8"/>
      <name val="Arial"/>
      <family val="2"/>
    </font>
    <font>
      <sz val="10"/>
      <color indexed="8"/>
      <name val="Arial"/>
      <family val="2"/>
    </font>
    <font>
      <b/>
      <sz val="22"/>
      <color indexed="8"/>
      <name val="黑体"/>
      <charset val="134"/>
    </font>
    <font>
      <sz val="9"/>
      <name val="Arial"/>
      <family val="2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20"/>
      <color indexed="8"/>
      <name val="SimSun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3">
    <xf numFmtId="0" fontId="0" fillId="0" borderId="0"/>
    <xf numFmtId="0" fontId="8" fillId="0" borderId="0"/>
    <xf numFmtId="0" fontId="28" fillId="0" borderId="0">
      <alignment vertical="center"/>
    </xf>
  </cellStyleXfs>
  <cellXfs count="126">
    <xf numFmtId="0" fontId="0" fillId="0" borderId="0" xfId="0"/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0" fillId="0" borderId="0" xfId="0" applyAlignment="1"/>
    <xf numFmtId="0" fontId="11" fillId="0" borderId="0" xfId="0" applyFont="1" applyBorder="1" applyAlignment="1"/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right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horizontal="right" vertical="center" shrinkToFit="1"/>
    </xf>
    <xf numFmtId="0" fontId="16" fillId="0" borderId="0" xfId="0" applyFont="1"/>
    <xf numFmtId="0" fontId="16" fillId="0" borderId="0" xfId="0" applyFont="1" applyBorder="1" applyAlignment="1"/>
    <xf numFmtId="0" fontId="1" fillId="0" borderId="2" xfId="0" applyFont="1" applyBorder="1" applyAlignment="1">
      <alignment horizontal="left" vertical="center" shrinkToFit="1"/>
    </xf>
    <xf numFmtId="176" fontId="5" fillId="0" borderId="6" xfId="0" applyNumberFormat="1" applyFont="1" applyFill="1" applyBorder="1" applyAlignment="1" applyProtection="1">
      <alignment horizontal="right"/>
    </xf>
    <xf numFmtId="4" fontId="1" fillId="0" borderId="2" xfId="0" applyNumberFormat="1" applyFont="1" applyBorder="1" applyAlignment="1">
      <alignment horizontal="right" vertical="center" shrinkToFit="1"/>
    </xf>
    <xf numFmtId="0" fontId="1" fillId="0" borderId="2" xfId="0" applyFont="1" applyBorder="1" applyAlignment="1">
      <alignment vertical="center" shrinkToFit="1"/>
    </xf>
    <xf numFmtId="177" fontId="4" fillId="0" borderId="1" xfId="0" applyNumberFormat="1" applyFont="1" applyFill="1" applyBorder="1" applyAlignment="1">
      <alignment horizontal="right" vertical="center" shrinkToFi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178" fontId="22" fillId="0" borderId="1" xfId="0" applyNumberFormat="1" applyFont="1" applyBorder="1" applyAlignment="1">
      <alignment horizontal="right" vertical="center" shrinkToFit="1"/>
    </xf>
    <xf numFmtId="0" fontId="22" fillId="2" borderId="1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2" borderId="1" xfId="0" applyFont="1" applyFill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center" vertical="center" shrinkToFit="1"/>
    </xf>
    <xf numFmtId="178" fontId="21" fillId="0" borderId="1" xfId="0" applyNumberFormat="1" applyFont="1" applyBorder="1" applyAlignment="1">
      <alignment horizontal="right" vertical="center" shrinkToFit="1"/>
    </xf>
    <xf numFmtId="0" fontId="21" fillId="0" borderId="2" xfId="0" applyFont="1" applyBorder="1" applyAlignment="1">
      <alignment horizontal="left" vertical="center" wrapText="1" shrinkToFit="1"/>
    </xf>
    <xf numFmtId="0" fontId="21" fillId="0" borderId="2" xfId="0" applyFont="1" applyBorder="1" applyAlignment="1">
      <alignment horizontal="left" vertical="center" wrapText="1" indent="1" shrinkToFit="1"/>
    </xf>
    <xf numFmtId="0" fontId="21" fillId="0" borderId="2" xfId="0" applyFont="1" applyBorder="1" applyAlignment="1">
      <alignment horizontal="left" vertical="center" wrapText="1" indent="2" shrinkToFi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 shrinkToFit="1"/>
    </xf>
    <xf numFmtId="178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5" fillId="0" borderId="7" xfId="0" applyFont="1" applyBorder="1" applyAlignment="1">
      <alignment horizontal="left" vertical="center" wrapText="1" indent="1" shrinkToFit="1"/>
    </xf>
    <xf numFmtId="0" fontId="0" fillId="0" borderId="0" xfId="0" applyAlignment="1">
      <alignment horizontal="center" vertical="center"/>
    </xf>
    <xf numFmtId="0" fontId="8" fillId="0" borderId="0" xfId="1" applyAlignment="1">
      <alignment vertical="center"/>
    </xf>
    <xf numFmtId="0" fontId="24" fillId="0" borderId="0" xfId="1" applyFont="1" applyBorder="1" applyAlignment="1">
      <alignment horizontal="right" vertical="center"/>
    </xf>
    <xf numFmtId="0" fontId="24" fillId="0" borderId="0" xfId="1" applyFont="1" applyBorder="1" applyAlignment="1">
      <alignment horizontal="right" vertical="center" wrapText="1"/>
    </xf>
    <xf numFmtId="0" fontId="9" fillId="0" borderId="0" xfId="1" applyFont="1" applyAlignment="1">
      <alignment vertical="center"/>
    </xf>
    <xf numFmtId="0" fontId="26" fillId="0" borderId="0" xfId="1" applyFont="1" applyBorder="1" applyAlignment="1">
      <alignment horizontal="center" vertical="center" wrapText="1"/>
    </xf>
    <xf numFmtId="0" fontId="26" fillId="0" borderId="0" xfId="1" applyFont="1" applyBorder="1" applyAlignment="1">
      <alignment vertical="center" wrapText="1"/>
    </xf>
    <xf numFmtId="0" fontId="24" fillId="0" borderId="0" xfId="1" applyFont="1" applyBorder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 shrinkToFit="1"/>
    </xf>
    <xf numFmtId="0" fontId="24" fillId="0" borderId="1" xfId="1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2" borderId="1" xfId="0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left" vertical="center" wrapText="1" shrinkToFit="1"/>
    </xf>
    <xf numFmtId="178" fontId="24" fillId="0" borderId="1" xfId="0" applyNumberFormat="1" applyFont="1" applyBorder="1" applyAlignment="1">
      <alignment horizontal="right" vertical="center" shrinkToFit="1"/>
    </xf>
    <xf numFmtId="0" fontId="24" fillId="2" borderId="1" xfId="0" applyFont="1" applyFill="1" applyBorder="1" applyAlignment="1">
      <alignment vertical="center" wrapText="1" shrinkToFit="1"/>
    </xf>
    <xf numFmtId="178" fontId="24" fillId="0" borderId="1" xfId="0" applyNumberFormat="1" applyFont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left" vertical="center" wrapText="1"/>
    </xf>
    <xf numFmtId="178" fontId="24" fillId="0" borderId="1" xfId="0" applyNumberFormat="1" applyFont="1" applyFill="1" applyBorder="1" applyAlignment="1">
      <alignment horizontal="right" vertical="center" shrinkToFit="1"/>
    </xf>
    <xf numFmtId="0" fontId="27" fillId="2" borderId="1" xfId="0" applyFont="1" applyFill="1" applyBorder="1" applyAlignment="1">
      <alignment horizontal="center" vertical="center" wrapText="1" shrinkToFit="1"/>
    </xf>
    <xf numFmtId="178" fontId="24" fillId="0" borderId="1" xfId="0" applyNumberFormat="1" applyFont="1" applyFill="1" applyBorder="1" applyAlignment="1">
      <alignment vertical="center" shrinkToFit="1"/>
    </xf>
    <xf numFmtId="0" fontId="5" fillId="0" borderId="0" xfId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left" vertical="center" shrinkToFit="1"/>
    </xf>
    <xf numFmtId="0" fontId="21" fillId="2" borderId="7" xfId="0" applyFont="1" applyFill="1" applyBorder="1" applyAlignment="1">
      <alignment horizontal="center" vertical="center" wrapText="1" shrinkToFit="1"/>
    </xf>
    <xf numFmtId="0" fontId="21" fillId="2" borderId="9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left" vertical="center" wrapText="1" shrinkToFit="1"/>
    </xf>
    <xf numFmtId="0" fontId="25" fillId="0" borderId="14" xfId="1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left" vertical="center" wrapText="1" shrinkToFit="1"/>
    </xf>
    <xf numFmtId="0" fontId="24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left" vertical="center" wrapText="1"/>
    </xf>
    <xf numFmtId="0" fontId="24" fillId="2" borderId="7" xfId="0" applyFont="1" applyFill="1" applyBorder="1" applyAlignment="1">
      <alignment horizontal="center" vertical="center" wrapText="1" shrinkToFit="1"/>
    </xf>
    <xf numFmtId="0" fontId="24" fillId="2" borderId="9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/>
    <xf numFmtId="0" fontId="11" fillId="0" borderId="0" xfId="0" applyFont="1" applyBorder="1" applyAlignment="1"/>
    <xf numFmtId="0" fontId="15" fillId="2" borderId="1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center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wrapText="1" shrinkToFit="1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43"/>
  <sheetViews>
    <sheetView workbookViewId="0">
      <selection activeCell="H3" sqref="H3"/>
    </sheetView>
  </sheetViews>
  <sheetFormatPr defaultColWidth="9" defaultRowHeight="18.75"/>
  <cols>
    <col min="1" max="1" width="25.7109375" style="31" customWidth="1"/>
    <col min="2" max="2" width="3.7109375" style="31" customWidth="1"/>
    <col min="3" max="3" width="9.7109375" style="31" customWidth="1"/>
    <col min="4" max="4" width="25.7109375" style="31" customWidth="1"/>
    <col min="5" max="5" width="3.7109375" style="31" customWidth="1"/>
    <col min="6" max="9" width="9.7109375" style="31" customWidth="1"/>
    <col min="10" max="11" width="9" style="31"/>
    <col min="12" max="12" width="9" style="43"/>
    <col min="13" max="16384" width="9" style="31"/>
  </cols>
  <sheetData>
    <row r="1" spans="1:8">
      <c r="A1" s="29"/>
      <c r="B1" s="29"/>
      <c r="C1" s="29"/>
      <c r="D1" s="29"/>
      <c r="E1" s="29"/>
      <c r="F1" s="55"/>
      <c r="G1" s="29"/>
      <c r="H1" s="30" t="s">
        <v>305</v>
      </c>
    </row>
    <row r="2" spans="1:8" ht="27">
      <c r="A2" s="84" t="s">
        <v>227</v>
      </c>
      <c r="B2" s="84"/>
      <c r="C2" s="84"/>
      <c r="D2" s="84"/>
      <c r="E2" s="84"/>
      <c r="F2" s="84"/>
      <c r="G2" s="84"/>
      <c r="H2" s="84"/>
    </row>
    <row r="3" spans="1:8">
      <c r="A3" s="32" t="s">
        <v>226</v>
      </c>
      <c r="B3" s="33"/>
      <c r="C3" s="33"/>
      <c r="D3" s="33"/>
      <c r="E3" s="33"/>
      <c r="F3" s="33"/>
      <c r="G3" s="33"/>
      <c r="H3" s="34" t="s">
        <v>98</v>
      </c>
    </row>
    <row r="4" spans="1:8" ht="22.5" customHeight="1">
      <c r="A4" s="85" t="s">
        <v>0</v>
      </c>
      <c r="B4" s="85" t="s">
        <v>1</v>
      </c>
      <c r="C4" s="85" t="s">
        <v>1</v>
      </c>
      <c r="D4" s="85" t="s">
        <v>2</v>
      </c>
      <c r="E4" s="85"/>
      <c r="F4" s="85"/>
      <c r="G4" s="85"/>
      <c r="H4" s="85"/>
    </row>
    <row r="5" spans="1:8" ht="14.65" customHeight="1">
      <c r="A5" s="86" t="s">
        <v>3</v>
      </c>
      <c r="B5" s="86" t="s">
        <v>4</v>
      </c>
      <c r="C5" s="86" t="s">
        <v>5</v>
      </c>
      <c r="D5" s="86" t="s">
        <v>6</v>
      </c>
      <c r="E5" s="86" t="s">
        <v>4</v>
      </c>
      <c r="F5" s="86" t="s">
        <v>94</v>
      </c>
      <c r="G5" s="86" t="s">
        <v>95</v>
      </c>
      <c r="H5" s="86" t="s">
        <v>96</v>
      </c>
    </row>
    <row r="6" spans="1:8" ht="30.75" customHeight="1">
      <c r="A6" s="86" t="s">
        <v>1</v>
      </c>
      <c r="B6" s="86" t="s">
        <v>1</v>
      </c>
      <c r="C6" s="86" t="s">
        <v>1</v>
      </c>
      <c r="D6" s="86" t="s">
        <v>1</v>
      </c>
      <c r="E6" s="86" t="s">
        <v>1</v>
      </c>
      <c r="F6" s="86"/>
      <c r="G6" s="86"/>
      <c r="H6" s="86"/>
    </row>
    <row r="7" spans="1:8" ht="20.100000000000001" customHeight="1">
      <c r="A7" s="35" t="s">
        <v>7</v>
      </c>
      <c r="B7" s="35" t="s">
        <v>1</v>
      </c>
      <c r="C7" s="35" t="s">
        <v>8</v>
      </c>
      <c r="D7" s="35" t="s">
        <v>7</v>
      </c>
      <c r="E7" s="35" t="s">
        <v>1</v>
      </c>
      <c r="F7" s="35">
        <v>2</v>
      </c>
      <c r="G7" s="35">
        <v>3</v>
      </c>
      <c r="H7" s="35">
        <v>4</v>
      </c>
    </row>
    <row r="8" spans="1:8" ht="20.100000000000001" customHeight="1">
      <c r="A8" s="36" t="s">
        <v>182</v>
      </c>
      <c r="B8" s="35" t="s">
        <v>8</v>
      </c>
      <c r="C8" s="37">
        <v>278.16000000000003</v>
      </c>
      <c r="D8" s="36" t="s">
        <v>22</v>
      </c>
      <c r="E8" s="35">
        <v>36</v>
      </c>
      <c r="F8" s="37"/>
      <c r="G8" s="37"/>
      <c r="H8" s="37"/>
    </row>
    <row r="9" spans="1:8" ht="20.100000000000001" customHeight="1">
      <c r="A9" s="36" t="s">
        <v>25</v>
      </c>
      <c r="B9" s="35" t="s">
        <v>9</v>
      </c>
      <c r="C9" s="37"/>
      <c r="D9" s="36" t="s">
        <v>183</v>
      </c>
      <c r="E9" s="35">
        <v>37</v>
      </c>
      <c r="F9" s="37"/>
      <c r="G9" s="37"/>
      <c r="H9" s="37"/>
    </row>
    <row r="10" spans="1:8" ht="20.100000000000001" customHeight="1">
      <c r="A10" s="36" t="s">
        <v>1</v>
      </c>
      <c r="B10" s="35" t="s">
        <v>10</v>
      </c>
      <c r="C10" s="37" t="s">
        <v>1</v>
      </c>
      <c r="D10" s="36" t="s">
        <v>184</v>
      </c>
      <c r="E10" s="35">
        <v>38</v>
      </c>
      <c r="F10" s="37"/>
      <c r="G10" s="37"/>
      <c r="H10" s="37"/>
    </row>
    <row r="11" spans="1:8" ht="20.100000000000001" customHeight="1">
      <c r="A11" s="36" t="s">
        <v>1</v>
      </c>
      <c r="B11" s="35" t="s">
        <v>11</v>
      </c>
      <c r="C11" s="37" t="s">
        <v>1</v>
      </c>
      <c r="D11" s="36" t="s">
        <v>185</v>
      </c>
      <c r="E11" s="35">
        <v>39</v>
      </c>
      <c r="F11" s="37"/>
      <c r="G11" s="37"/>
      <c r="H11" s="37"/>
    </row>
    <row r="12" spans="1:8" ht="20.100000000000001" customHeight="1">
      <c r="A12" s="36" t="s">
        <v>1</v>
      </c>
      <c r="B12" s="35" t="s">
        <v>12</v>
      </c>
      <c r="C12" s="37" t="s">
        <v>1</v>
      </c>
      <c r="D12" s="36" t="s">
        <v>186</v>
      </c>
      <c r="E12" s="35">
        <v>40</v>
      </c>
      <c r="F12" s="37"/>
      <c r="G12" s="37"/>
      <c r="H12" s="37"/>
    </row>
    <row r="13" spans="1:8" ht="20.100000000000001" customHeight="1">
      <c r="A13" s="36" t="s">
        <v>1</v>
      </c>
      <c r="B13" s="35" t="s">
        <v>13</v>
      </c>
      <c r="C13" s="37" t="s">
        <v>1</v>
      </c>
      <c r="D13" s="36" t="s">
        <v>35</v>
      </c>
      <c r="E13" s="35">
        <v>41</v>
      </c>
      <c r="F13" s="37"/>
      <c r="G13" s="37"/>
      <c r="H13" s="37"/>
    </row>
    <row r="14" spans="1:8" ht="20.100000000000001" customHeight="1">
      <c r="A14" s="36" t="s">
        <v>1</v>
      </c>
      <c r="B14" s="35" t="s">
        <v>14</v>
      </c>
      <c r="C14" s="37" t="s">
        <v>1</v>
      </c>
      <c r="D14" s="36" t="s">
        <v>38</v>
      </c>
      <c r="E14" s="35">
        <v>42</v>
      </c>
      <c r="F14" s="37"/>
      <c r="G14" s="37"/>
      <c r="H14" s="37"/>
    </row>
    <row r="15" spans="1:8" ht="20.100000000000001" customHeight="1">
      <c r="A15" s="36" t="s">
        <v>1</v>
      </c>
      <c r="B15" s="35" t="s">
        <v>15</v>
      </c>
      <c r="C15" s="37" t="s">
        <v>1</v>
      </c>
      <c r="D15" s="36" t="s">
        <v>41</v>
      </c>
      <c r="E15" s="35">
        <v>43</v>
      </c>
      <c r="F15" s="37"/>
      <c r="G15" s="37"/>
      <c r="H15" s="37"/>
    </row>
    <row r="16" spans="1:8" ht="20.100000000000001" customHeight="1">
      <c r="A16" s="36" t="s">
        <v>1</v>
      </c>
      <c r="B16" s="35" t="s">
        <v>16</v>
      </c>
      <c r="C16" s="37" t="s">
        <v>1</v>
      </c>
      <c r="D16" s="38" t="s">
        <v>44</v>
      </c>
      <c r="E16" s="35">
        <v>44</v>
      </c>
      <c r="F16" s="37">
        <v>293.31</v>
      </c>
      <c r="G16" s="37">
        <v>293.31</v>
      </c>
      <c r="H16" s="37"/>
    </row>
    <row r="17" spans="1:8" ht="20.100000000000001" customHeight="1">
      <c r="A17" s="36" t="s">
        <v>1</v>
      </c>
      <c r="B17" s="35" t="s">
        <v>17</v>
      </c>
      <c r="C17" s="37" t="s">
        <v>1</v>
      </c>
      <c r="D17" s="36" t="s">
        <v>46</v>
      </c>
      <c r="E17" s="35">
        <v>45</v>
      </c>
      <c r="F17" s="37"/>
      <c r="G17" s="37"/>
      <c r="H17" s="37"/>
    </row>
    <row r="18" spans="1:8" ht="20.100000000000001" customHeight="1">
      <c r="A18" s="36" t="s">
        <v>1</v>
      </c>
      <c r="B18" s="35" t="s">
        <v>18</v>
      </c>
      <c r="C18" s="37" t="s">
        <v>1</v>
      </c>
      <c r="D18" s="36" t="s">
        <v>48</v>
      </c>
      <c r="E18" s="35">
        <v>46</v>
      </c>
      <c r="F18" s="37"/>
      <c r="G18" s="37"/>
      <c r="H18" s="37"/>
    </row>
    <row r="19" spans="1:8" ht="20.100000000000001" customHeight="1">
      <c r="A19" s="36" t="s">
        <v>1</v>
      </c>
      <c r="B19" s="35" t="s">
        <v>19</v>
      </c>
      <c r="C19" s="37" t="s">
        <v>1</v>
      </c>
      <c r="D19" s="36" t="s">
        <v>50</v>
      </c>
      <c r="E19" s="35">
        <v>47</v>
      </c>
      <c r="F19" s="37"/>
      <c r="G19" s="37"/>
      <c r="H19" s="37"/>
    </row>
    <row r="20" spans="1:8" ht="20.100000000000001" customHeight="1">
      <c r="A20" s="36" t="s">
        <v>1</v>
      </c>
      <c r="B20" s="35" t="s">
        <v>20</v>
      </c>
      <c r="C20" s="37" t="s">
        <v>1</v>
      </c>
      <c r="D20" s="36" t="s">
        <v>52</v>
      </c>
      <c r="E20" s="35">
        <v>48</v>
      </c>
      <c r="F20" s="37"/>
      <c r="G20" s="37"/>
      <c r="H20" s="37"/>
    </row>
    <row r="21" spans="1:8" ht="20.100000000000001" customHeight="1">
      <c r="A21" s="36" t="s">
        <v>1</v>
      </c>
      <c r="B21" s="35" t="s">
        <v>21</v>
      </c>
      <c r="C21" s="37" t="s">
        <v>1</v>
      </c>
      <c r="D21" s="36" t="s">
        <v>54</v>
      </c>
      <c r="E21" s="35">
        <v>49</v>
      </c>
      <c r="F21" s="37"/>
      <c r="G21" s="37"/>
      <c r="H21" s="37"/>
    </row>
    <row r="22" spans="1:8" ht="20.100000000000001" customHeight="1">
      <c r="A22" s="36" t="s">
        <v>1</v>
      </c>
      <c r="B22" s="35" t="s">
        <v>56</v>
      </c>
      <c r="C22" s="37" t="s">
        <v>1</v>
      </c>
      <c r="D22" s="36" t="s">
        <v>57</v>
      </c>
      <c r="E22" s="35">
        <v>50</v>
      </c>
      <c r="F22" s="37"/>
      <c r="G22" s="37"/>
      <c r="H22" s="37"/>
    </row>
    <row r="23" spans="1:8" ht="20.100000000000001" customHeight="1">
      <c r="A23" s="36" t="s">
        <v>1</v>
      </c>
      <c r="B23" s="35" t="s">
        <v>59</v>
      </c>
      <c r="C23" s="37" t="s">
        <v>1</v>
      </c>
      <c r="D23" s="36" t="s">
        <v>60</v>
      </c>
      <c r="E23" s="35">
        <v>51</v>
      </c>
      <c r="F23" s="37"/>
      <c r="G23" s="37"/>
      <c r="H23" s="37"/>
    </row>
    <row r="24" spans="1:8" ht="20.100000000000001" customHeight="1">
      <c r="A24" s="36" t="s">
        <v>1</v>
      </c>
      <c r="B24" s="35" t="s">
        <v>62</v>
      </c>
      <c r="C24" s="37" t="s">
        <v>1</v>
      </c>
      <c r="D24" s="36" t="s">
        <v>63</v>
      </c>
      <c r="E24" s="35">
        <v>52</v>
      </c>
      <c r="F24" s="37"/>
      <c r="G24" s="37"/>
      <c r="H24" s="37"/>
    </row>
    <row r="25" spans="1:8" ht="20.100000000000001" customHeight="1">
      <c r="A25" s="36" t="s">
        <v>1</v>
      </c>
      <c r="B25" s="35" t="s">
        <v>65</v>
      </c>
      <c r="C25" s="37" t="s">
        <v>1</v>
      </c>
      <c r="D25" s="36" t="s">
        <v>66</v>
      </c>
      <c r="E25" s="35">
        <v>53</v>
      </c>
      <c r="F25" s="37"/>
      <c r="G25" s="37"/>
      <c r="H25" s="37"/>
    </row>
    <row r="26" spans="1:8" ht="20.100000000000001" customHeight="1">
      <c r="A26" s="36" t="s">
        <v>1</v>
      </c>
      <c r="B26" s="35" t="s">
        <v>68</v>
      </c>
      <c r="C26" s="37" t="s">
        <v>1</v>
      </c>
      <c r="D26" s="36" t="s">
        <v>69</v>
      </c>
      <c r="E26" s="35">
        <v>54</v>
      </c>
      <c r="F26" s="37">
        <v>10.7</v>
      </c>
      <c r="G26" s="37">
        <v>10.7</v>
      </c>
      <c r="H26" s="37"/>
    </row>
    <row r="27" spans="1:8" ht="20.100000000000001" customHeight="1">
      <c r="A27" s="36" t="s">
        <v>1</v>
      </c>
      <c r="B27" s="35" t="s">
        <v>71</v>
      </c>
      <c r="C27" s="37" t="s">
        <v>1</v>
      </c>
      <c r="D27" s="36" t="s">
        <v>72</v>
      </c>
      <c r="E27" s="35">
        <v>55</v>
      </c>
      <c r="F27" s="37"/>
      <c r="G27" s="37"/>
      <c r="H27" s="37"/>
    </row>
    <row r="28" spans="1:8" ht="20.100000000000001" customHeight="1">
      <c r="A28" s="36"/>
      <c r="B28" s="35" t="s">
        <v>74</v>
      </c>
      <c r="C28" s="37"/>
      <c r="D28" s="36" t="s">
        <v>228</v>
      </c>
      <c r="E28" s="35">
        <v>56</v>
      </c>
      <c r="F28" s="37"/>
      <c r="G28" s="37"/>
      <c r="H28" s="37"/>
    </row>
    <row r="29" spans="1:8" ht="20.100000000000001" customHeight="1">
      <c r="A29" s="36"/>
      <c r="B29" s="35" t="s">
        <v>77</v>
      </c>
      <c r="C29" s="37"/>
      <c r="D29" s="36" t="s">
        <v>78</v>
      </c>
      <c r="E29" s="35">
        <v>57</v>
      </c>
      <c r="F29" s="37"/>
      <c r="G29" s="37"/>
      <c r="H29" s="37"/>
    </row>
    <row r="30" spans="1:8" ht="20.100000000000001" customHeight="1">
      <c r="A30" s="36"/>
      <c r="B30" s="35" t="s">
        <v>80</v>
      </c>
      <c r="C30" s="37"/>
      <c r="D30" s="36" t="s">
        <v>229</v>
      </c>
      <c r="E30" s="35">
        <v>58</v>
      </c>
      <c r="F30" s="37"/>
      <c r="G30" s="37"/>
      <c r="H30" s="37"/>
    </row>
    <row r="31" spans="1:8" ht="20.100000000000001" customHeight="1">
      <c r="A31" s="36" t="s">
        <v>1</v>
      </c>
      <c r="B31" s="35" t="s">
        <v>83</v>
      </c>
      <c r="C31" s="37" t="s">
        <v>1</v>
      </c>
      <c r="D31" s="36" t="s">
        <v>230</v>
      </c>
      <c r="E31" s="35">
        <v>59</v>
      </c>
      <c r="F31" s="37"/>
      <c r="G31" s="37"/>
      <c r="H31" s="37"/>
    </row>
    <row r="32" spans="1:8" ht="20.100000000000001" customHeight="1">
      <c r="A32" s="36"/>
      <c r="B32" s="35" t="s">
        <v>85</v>
      </c>
      <c r="C32" s="37"/>
      <c r="D32" s="36" t="s">
        <v>231</v>
      </c>
      <c r="E32" s="35">
        <v>60</v>
      </c>
      <c r="F32" s="37"/>
      <c r="G32" s="37"/>
      <c r="H32" s="37"/>
    </row>
    <row r="33" spans="1:8" ht="20.100000000000001" customHeight="1">
      <c r="A33" s="36"/>
      <c r="B33" s="35" t="s">
        <v>86</v>
      </c>
      <c r="C33" s="37"/>
      <c r="D33" s="36" t="s">
        <v>232</v>
      </c>
      <c r="E33" s="35">
        <v>61</v>
      </c>
      <c r="F33" s="37"/>
      <c r="G33" s="37"/>
      <c r="H33" s="37"/>
    </row>
    <row r="34" spans="1:8" ht="20.100000000000001" customHeight="1">
      <c r="A34" s="36" t="s">
        <v>1</v>
      </c>
      <c r="B34" s="35" t="s">
        <v>87</v>
      </c>
      <c r="C34" s="37" t="s">
        <v>1</v>
      </c>
      <c r="D34" s="36"/>
      <c r="E34" s="35">
        <v>62</v>
      </c>
      <c r="F34" s="37"/>
      <c r="G34" s="37"/>
      <c r="H34" s="37"/>
    </row>
    <row r="35" spans="1:8" ht="20.100000000000001" customHeight="1">
      <c r="A35" s="36" t="s">
        <v>1</v>
      </c>
      <c r="B35" s="35" t="s">
        <v>88</v>
      </c>
      <c r="C35" s="37" t="s">
        <v>1</v>
      </c>
      <c r="D35" s="36" t="s">
        <v>1</v>
      </c>
      <c r="E35" s="35">
        <v>63</v>
      </c>
      <c r="F35" s="37"/>
      <c r="G35" s="37"/>
      <c r="H35" s="37"/>
    </row>
    <row r="36" spans="1:8" ht="20.100000000000001" customHeight="1">
      <c r="A36" s="39" t="s">
        <v>181</v>
      </c>
      <c r="B36" s="35" t="s">
        <v>89</v>
      </c>
      <c r="C36" s="37">
        <f>SUM(C8:C35)</f>
        <v>278.16000000000003</v>
      </c>
      <c r="D36" s="39" t="s">
        <v>84</v>
      </c>
      <c r="E36" s="35">
        <v>64</v>
      </c>
      <c r="F36" s="37">
        <f>SUM(F8:F35)</f>
        <v>304.01</v>
      </c>
      <c r="G36" s="37">
        <f>SUM(G8:G35)</f>
        <v>304.01</v>
      </c>
      <c r="H36" s="37"/>
    </row>
    <row r="37" spans="1:8" ht="20.100000000000001" customHeight="1">
      <c r="A37" s="36" t="s">
        <v>1</v>
      </c>
      <c r="B37" s="35" t="s">
        <v>91</v>
      </c>
      <c r="C37" s="37" t="s">
        <v>1</v>
      </c>
      <c r="D37" s="40" t="s">
        <v>1</v>
      </c>
      <c r="E37" s="35">
        <v>65</v>
      </c>
      <c r="F37" s="37"/>
      <c r="G37" s="37"/>
      <c r="H37" s="37"/>
    </row>
    <row r="38" spans="1:8" ht="20.100000000000001" customHeight="1">
      <c r="A38" s="36" t="s">
        <v>207</v>
      </c>
      <c r="B38" s="35" t="s">
        <v>23</v>
      </c>
      <c r="C38" s="37">
        <v>25.85</v>
      </c>
      <c r="D38" s="40" t="s">
        <v>208</v>
      </c>
      <c r="E38" s="35">
        <v>66</v>
      </c>
      <c r="F38" s="37"/>
      <c r="G38" s="37"/>
      <c r="H38" s="37"/>
    </row>
    <row r="39" spans="1:8" ht="20.100000000000001" customHeight="1">
      <c r="A39" s="36" t="s">
        <v>206</v>
      </c>
      <c r="B39" s="35" t="s">
        <v>26</v>
      </c>
      <c r="C39" s="37">
        <v>25.85</v>
      </c>
      <c r="D39" s="40"/>
      <c r="E39" s="35">
        <v>67</v>
      </c>
      <c r="F39" s="37"/>
      <c r="G39" s="37"/>
      <c r="H39" s="37"/>
    </row>
    <row r="40" spans="1:8" ht="20.100000000000001" customHeight="1">
      <c r="A40" s="36" t="s">
        <v>25</v>
      </c>
      <c r="B40" s="35" t="s">
        <v>28</v>
      </c>
      <c r="C40" s="37"/>
      <c r="D40" s="40"/>
      <c r="E40" s="35">
        <v>68</v>
      </c>
      <c r="F40" s="37"/>
      <c r="G40" s="37"/>
      <c r="H40" s="37"/>
    </row>
    <row r="41" spans="1:8" ht="20.100000000000001" customHeight="1">
      <c r="A41" s="36" t="s">
        <v>1</v>
      </c>
      <c r="B41" s="35" t="s">
        <v>30</v>
      </c>
      <c r="C41" s="37"/>
      <c r="D41" s="40" t="s">
        <v>1</v>
      </c>
      <c r="E41" s="35">
        <v>69</v>
      </c>
      <c r="F41" s="37"/>
      <c r="G41" s="37"/>
      <c r="H41" s="37"/>
    </row>
    <row r="42" spans="1:8" ht="20.100000000000001" customHeight="1">
      <c r="A42" s="39" t="s">
        <v>90</v>
      </c>
      <c r="B42" s="35" t="s">
        <v>33</v>
      </c>
      <c r="C42" s="37">
        <f>C36+C38</f>
        <v>304.01000000000005</v>
      </c>
      <c r="D42" s="39" t="s">
        <v>92</v>
      </c>
      <c r="E42" s="35">
        <v>70</v>
      </c>
      <c r="F42" s="37">
        <f>F36-F38</f>
        <v>304.01</v>
      </c>
      <c r="G42" s="37">
        <f>G36-G38</f>
        <v>304.01</v>
      </c>
      <c r="H42" s="37"/>
    </row>
    <row r="43" spans="1:8" ht="15.4" customHeight="1">
      <c r="A43" s="87"/>
      <c r="B43" s="88"/>
      <c r="C43" s="88"/>
      <c r="D43" s="88"/>
      <c r="E43" s="41"/>
      <c r="F43" s="42"/>
      <c r="G43" s="42"/>
      <c r="H43" s="42"/>
    </row>
  </sheetData>
  <mergeCells count="12">
    <mergeCell ref="A43:D43"/>
    <mergeCell ref="F5:F6"/>
    <mergeCell ref="G5:G6"/>
    <mergeCell ref="H5:H6"/>
    <mergeCell ref="A2:H2"/>
    <mergeCell ref="A4:C4"/>
    <mergeCell ref="A5:A6"/>
    <mergeCell ref="B5:B6"/>
    <mergeCell ref="C5:C6"/>
    <mergeCell ref="D5:D6"/>
    <mergeCell ref="E5:E6"/>
    <mergeCell ref="D4:H4"/>
  </mergeCells>
  <phoneticPr fontId="2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F10"/>
  <sheetViews>
    <sheetView workbookViewId="0">
      <selection activeCell="F31" sqref="F31"/>
    </sheetView>
  </sheetViews>
  <sheetFormatPr defaultColWidth="17.140625" defaultRowHeight="12.75"/>
  <cols>
    <col min="1" max="1" width="17.140625" customWidth="1"/>
    <col min="2" max="2" width="11.28515625" customWidth="1"/>
    <col min="3" max="6" width="24.140625" customWidth="1"/>
    <col min="7" max="7" width="9.7109375" customWidth="1"/>
    <col min="8" max="252" width="9.140625" customWidth="1"/>
    <col min="253" max="253" width="17.140625" customWidth="1"/>
    <col min="254" max="254" width="8" customWidth="1"/>
  </cols>
  <sheetData>
    <row r="1" spans="1:6" ht="14.25">
      <c r="F1" s="6" t="s">
        <v>204</v>
      </c>
    </row>
    <row r="2" spans="1:6" ht="32.25" customHeight="1">
      <c r="A2" s="110" t="s">
        <v>317</v>
      </c>
      <c r="B2" s="110"/>
      <c r="C2" s="110"/>
      <c r="D2" s="110"/>
      <c r="E2" s="110"/>
      <c r="F2" s="110"/>
    </row>
    <row r="3" spans="1:6" ht="15.75" thickBot="1">
      <c r="A3" s="5" t="s">
        <v>314</v>
      </c>
      <c r="C3" s="22"/>
      <c r="F3" s="2" t="s">
        <v>205</v>
      </c>
    </row>
    <row r="4" spans="1:6" ht="15.4" customHeight="1">
      <c r="A4" s="122" t="s">
        <v>99</v>
      </c>
      <c r="B4" s="124" t="s">
        <v>4</v>
      </c>
      <c r="C4" s="124" t="s">
        <v>195</v>
      </c>
      <c r="D4" s="124" t="s">
        <v>1</v>
      </c>
      <c r="E4" s="124" t="s">
        <v>1</v>
      </c>
      <c r="F4" s="124" t="s">
        <v>1</v>
      </c>
    </row>
    <row r="5" spans="1:6" ht="30.75" customHeight="1">
      <c r="A5" s="123" t="s">
        <v>1</v>
      </c>
      <c r="B5" s="125" t="s">
        <v>1</v>
      </c>
      <c r="C5" s="15" t="s">
        <v>196</v>
      </c>
      <c r="D5" s="15" t="s">
        <v>197</v>
      </c>
      <c r="E5" s="15" t="s">
        <v>198</v>
      </c>
      <c r="F5" s="15" t="s">
        <v>199</v>
      </c>
    </row>
    <row r="6" spans="1:6" ht="15.4" customHeight="1">
      <c r="A6" s="120" t="s">
        <v>107</v>
      </c>
      <c r="B6" s="121" t="s">
        <v>1</v>
      </c>
      <c r="C6" s="16" t="s">
        <v>8</v>
      </c>
      <c r="D6" s="16" t="s">
        <v>9</v>
      </c>
      <c r="E6" s="16" t="s">
        <v>10</v>
      </c>
      <c r="F6" s="16" t="s">
        <v>11</v>
      </c>
    </row>
    <row r="7" spans="1:6" ht="15.4" customHeight="1">
      <c r="A7" s="17" t="s">
        <v>200</v>
      </c>
      <c r="B7" s="16" t="s">
        <v>8</v>
      </c>
      <c r="C7" s="18">
        <f>SUM(C8:C10)</f>
        <v>11.2</v>
      </c>
      <c r="D7" s="18">
        <f>SUM(D8:D10)</f>
        <v>11.2</v>
      </c>
      <c r="E7" s="18">
        <f>SUM(E8:E10)</f>
        <v>0</v>
      </c>
      <c r="F7" s="18">
        <f>SUM(F8:F10)</f>
        <v>0</v>
      </c>
    </row>
    <row r="8" spans="1:6" ht="15.4" customHeight="1">
      <c r="A8" s="17" t="s">
        <v>201</v>
      </c>
      <c r="B8" s="16" t="s">
        <v>9</v>
      </c>
      <c r="C8" s="18">
        <f>SUM(D8:F8)</f>
        <v>0</v>
      </c>
      <c r="D8" s="18" t="s">
        <v>1</v>
      </c>
      <c r="E8" s="18" t="s">
        <v>1</v>
      </c>
      <c r="F8" s="18" t="s">
        <v>1</v>
      </c>
    </row>
    <row r="9" spans="1:6" ht="15.4" customHeight="1">
      <c r="A9" s="17" t="s">
        <v>202</v>
      </c>
      <c r="B9" s="16" t="s">
        <v>10</v>
      </c>
      <c r="C9" s="18">
        <f>SUM(D9:F9)</f>
        <v>0</v>
      </c>
      <c r="D9" s="18" t="s">
        <v>1</v>
      </c>
      <c r="E9" s="18" t="s">
        <v>1</v>
      </c>
      <c r="F9" s="18" t="s">
        <v>1</v>
      </c>
    </row>
    <row r="10" spans="1:6" ht="15.4" customHeight="1" thickBot="1">
      <c r="A10" s="19" t="s">
        <v>203</v>
      </c>
      <c r="B10" s="20" t="s">
        <v>11</v>
      </c>
      <c r="C10" s="18">
        <f>SUM(D10:F10)</f>
        <v>11.2</v>
      </c>
      <c r="D10" s="21">
        <f>8.7+2.5</f>
        <v>11.2</v>
      </c>
      <c r="E10" s="21" t="s">
        <v>1</v>
      </c>
      <c r="F10" s="21" t="s">
        <v>1</v>
      </c>
    </row>
  </sheetData>
  <mergeCells count="5">
    <mergeCell ref="A6:B6"/>
    <mergeCell ref="A2:F2"/>
    <mergeCell ref="A4:A5"/>
    <mergeCell ref="B4:B5"/>
    <mergeCell ref="C4:F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18"/>
  <sheetViews>
    <sheetView workbookViewId="0">
      <selection activeCell="G25" sqref="G25"/>
    </sheetView>
  </sheetViews>
  <sheetFormatPr defaultColWidth="9" defaultRowHeight="12.75"/>
  <cols>
    <col min="1" max="3" width="3.7109375" style="31" customWidth="1"/>
    <col min="4" max="4" width="45.7109375" style="31" customWidth="1"/>
    <col min="5" max="7" width="10.7109375" style="31" customWidth="1"/>
    <col min="8" max="8" width="9.7109375" style="31" customWidth="1"/>
    <col min="9" max="16384" width="9" style="31"/>
  </cols>
  <sheetData>
    <row r="1" spans="1:7">
      <c r="A1" s="29"/>
      <c r="B1" s="29"/>
      <c r="C1" s="29"/>
      <c r="D1" s="29"/>
      <c r="E1" s="29"/>
      <c r="F1" s="55"/>
      <c r="G1" s="30" t="s">
        <v>234</v>
      </c>
    </row>
    <row r="2" spans="1:7" ht="27">
      <c r="A2" s="84" t="s">
        <v>235</v>
      </c>
      <c r="B2" s="84"/>
      <c r="C2" s="84"/>
      <c r="D2" s="84"/>
      <c r="E2" s="84"/>
      <c r="F2" s="84"/>
      <c r="G2" s="84"/>
    </row>
    <row r="3" spans="1:7" s="45" customFormat="1" ht="15">
      <c r="A3" s="44" t="s">
        <v>233</v>
      </c>
      <c r="B3" s="29"/>
      <c r="C3" s="29"/>
      <c r="D3" s="29"/>
      <c r="E3" s="29"/>
      <c r="F3" s="29"/>
      <c r="G3" s="30" t="s">
        <v>108</v>
      </c>
    </row>
    <row r="4" spans="1:7">
      <c r="A4" s="89" t="s">
        <v>99</v>
      </c>
      <c r="B4" s="89" t="s">
        <v>1</v>
      </c>
      <c r="C4" s="89" t="s">
        <v>1</v>
      </c>
      <c r="D4" s="89" t="s">
        <v>1</v>
      </c>
      <c r="E4" s="89" t="s">
        <v>175</v>
      </c>
      <c r="F4" s="89" t="s">
        <v>1</v>
      </c>
      <c r="G4" s="89" t="s">
        <v>1</v>
      </c>
    </row>
    <row r="5" spans="1:7">
      <c r="A5" s="89" t="s">
        <v>100</v>
      </c>
      <c r="B5" s="89" t="s">
        <v>1</v>
      </c>
      <c r="C5" s="89" t="s">
        <v>1</v>
      </c>
      <c r="D5" s="89" t="s">
        <v>101</v>
      </c>
      <c r="E5" s="89" t="s">
        <v>93</v>
      </c>
      <c r="F5" s="89" t="s">
        <v>102</v>
      </c>
      <c r="G5" s="89" t="s">
        <v>103</v>
      </c>
    </row>
    <row r="6" spans="1:7">
      <c r="A6" s="89" t="s">
        <v>1</v>
      </c>
      <c r="B6" s="89" t="s">
        <v>1</v>
      </c>
      <c r="C6" s="89" t="s">
        <v>1</v>
      </c>
      <c r="D6" s="89" t="s">
        <v>1</v>
      </c>
      <c r="E6" s="89" t="s">
        <v>1</v>
      </c>
      <c r="F6" s="89"/>
      <c r="G6" s="89"/>
    </row>
    <row r="7" spans="1:7">
      <c r="A7" s="89" t="s">
        <v>1</v>
      </c>
      <c r="B7" s="89" t="s">
        <v>1</v>
      </c>
      <c r="C7" s="89" t="s">
        <v>1</v>
      </c>
      <c r="D7" s="89" t="s">
        <v>1</v>
      </c>
      <c r="E7" s="89" t="s">
        <v>1</v>
      </c>
      <c r="F7" s="89"/>
      <c r="G7" s="89"/>
    </row>
    <row r="8" spans="1:7">
      <c r="A8" s="91" t="s">
        <v>104</v>
      </c>
      <c r="B8" s="91" t="s">
        <v>105</v>
      </c>
      <c r="C8" s="91" t="s">
        <v>106</v>
      </c>
      <c r="D8" s="46" t="s">
        <v>107</v>
      </c>
      <c r="E8" s="47">
        <v>1</v>
      </c>
      <c r="F8" s="47">
        <v>2</v>
      </c>
      <c r="G8" s="47">
        <v>3</v>
      </c>
    </row>
    <row r="9" spans="1:7">
      <c r="A9" s="92" t="s">
        <v>1</v>
      </c>
      <c r="B9" s="92" t="s">
        <v>1</v>
      </c>
      <c r="C9" s="92" t="s">
        <v>1</v>
      </c>
      <c r="D9" s="46" t="s">
        <v>93</v>
      </c>
      <c r="E9" s="48">
        <f>F9+G9</f>
        <v>278.15999999999997</v>
      </c>
      <c r="F9" s="48">
        <f>F10+F15</f>
        <v>222.08999999999997</v>
      </c>
      <c r="G9" s="48">
        <f>G10+G15</f>
        <v>56.07</v>
      </c>
    </row>
    <row r="10" spans="1:7">
      <c r="A10" s="90" t="s">
        <v>212</v>
      </c>
      <c r="B10" s="90" t="s">
        <v>1</v>
      </c>
      <c r="C10" s="90" t="s">
        <v>1</v>
      </c>
      <c r="D10" s="49" t="s">
        <v>225</v>
      </c>
      <c r="E10" s="48">
        <f t="shared" ref="E10:E17" si="0">F10+G10</f>
        <v>267.45999999999998</v>
      </c>
      <c r="F10" s="48">
        <f>F11</f>
        <v>211.39</v>
      </c>
      <c r="G10" s="48">
        <f>G11</f>
        <v>56.07</v>
      </c>
    </row>
    <row r="11" spans="1:7">
      <c r="A11" s="90" t="s">
        <v>214</v>
      </c>
      <c r="B11" s="90" t="s">
        <v>1</v>
      </c>
      <c r="C11" s="90" t="s">
        <v>1</v>
      </c>
      <c r="D11" s="50" t="s">
        <v>236</v>
      </c>
      <c r="E11" s="48">
        <f t="shared" si="0"/>
        <v>267.45999999999998</v>
      </c>
      <c r="F11" s="48">
        <f>SUM(F12:F14)</f>
        <v>211.39</v>
      </c>
      <c r="G11" s="48">
        <f>SUM(G12:G14)</f>
        <v>56.07</v>
      </c>
    </row>
    <row r="12" spans="1:7">
      <c r="A12" s="90">
        <v>2100716</v>
      </c>
      <c r="B12" s="90" t="s">
        <v>1</v>
      </c>
      <c r="C12" s="90" t="s">
        <v>1</v>
      </c>
      <c r="D12" s="51" t="s">
        <v>237</v>
      </c>
      <c r="E12" s="48">
        <f t="shared" si="0"/>
        <v>3.5</v>
      </c>
      <c r="F12" s="48">
        <v>0</v>
      </c>
      <c r="G12" s="48">
        <v>3.5</v>
      </c>
    </row>
    <row r="13" spans="1:7">
      <c r="A13" s="90">
        <v>2100717</v>
      </c>
      <c r="B13" s="90" t="s">
        <v>1</v>
      </c>
      <c r="C13" s="90" t="s">
        <v>1</v>
      </c>
      <c r="D13" s="51" t="s">
        <v>238</v>
      </c>
      <c r="E13" s="48">
        <f>F13+G13</f>
        <v>228.45999999999998</v>
      </c>
      <c r="F13" s="48">
        <f>115.6+3.04+48.4+29.04+3.19+10+2.12</f>
        <v>211.39</v>
      </c>
      <c r="G13" s="48">
        <f>7.5+9.57</f>
        <v>17.07</v>
      </c>
    </row>
    <row r="14" spans="1:7">
      <c r="A14" s="90">
        <v>2100799</v>
      </c>
      <c r="B14" s="90" t="s">
        <v>1</v>
      </c>
      <c r="C14" s="90" t="s">
        <v>1</v>
      </c>
      <c r="D14" s="51" t="s">
        <v>239</v>
      </c>
      <c r="E14" s="48">
        <f t="shared" si="0"/>
        <v>35.5</v>
      </c>
      <c r="F14" s="48">
        <v>0</v>
      </c>
      <c r="G14" s="48">
        <f>10+6.5+6+13</f>
        <v>35.5</v>
      </c>
    </row>
    <row r="15" spans="1:7">
      <c r="A15" s="90" t="s">
        <v>216</v>
      </c>
      <c r="B15" s="90" t="s">
        <v>1</v>
      </c>
      <c r="C15" s="90" t="s">
        <v>1</v>
      </c>
      <c r="D15" s="49" t="s">
        <v>240</v>
      </c>
      <c r="E15" s="48">
        <f t="shared" si="0"/>
        <v>10.7</v>
      </c>
      <c r="F15" s="48">
        <f>F16</f>
        <v>10.7</v>
      </c>
      <c r="G15" s="48">
        <f>G16</f>
        <v>0</v>
      </c>
    </row>
    <row r="16" spans="1:7">
      <c r="A16" s="90" t="s">
        <v>218</v>
      </c>
      <c r="B16" s="90" t="s">
        <v>1</v>
      </c>
      <c r="C16" s="90" t="s">
        <v>1</v>
      </c>
      <c r="D16" s="50" t="s">
        <v>241</v>
      </c>
      <c r="E16" s="48">
        <f t="shared" si="0"/>
        <v>10.7</v>
      </c>
      <c r="F16" s="48">
        <f>F17</f>
        <v>10.7</v>
      </c>
      <c r="G16" s="48">
        <v>0</v>
      </c>
    </row>
    <row r="17" spans="1:7">
      <c r="A17" s="90">
        <v>2210201</v>
      </c>
      <c r="B17" s="90" t="s">
        <v>1</v>
      </c>
      <c r="C17" s="90" t="s">
        <v>1</v>
      </c>
      <c r="D17" s="51" t="s">
        <v>242</v>
      </c>
      <c r="E17" s="48">
        <f t="shared" si="0"/>
        <v>10.7</v>
      </c>
      <c r="F17" s="48">
        <v>10.7</v>
      </c>
      <c r="G17" s="48">
        <v>0</v>
      </c>
    </row>
    <row r="18" spans="1:7">
      <c r="A18" s="31" t="s">
        <v>243</v>
      </c>
    </row>
  </sheetData>
  <mergeCells count="19">
    <mergeCell ref="A17:C17"/>
    <mergeCell ref="A14:C14"/>
    <mergeCell ref="A15:C15"/>
    <mergeCell ref="A16:C16"/>
    <mergeCell ref="A13:C13"/>
    <mergeCell ref="B8:B9"/>
    <mergeCell ref="A11:C11"/>
    <mergeCell ref="A12:C12"/>
    <mergeCell ref="E4:G4"/>
    <mergeCell ref="A5:C7"/>
    <mergeCell ref="D5:D7"/>
    <mergeCell ref="C8:C9"/>
    <mergeCell ref="A8:A9"/>
    <mergeCell ref="A2:G2"/>
    <mergeCell ref="G5:G7"/>
    <mergeCell ref="F5:F7"/>
    <mergeCell ref="E5:E7"/>
    <mergeCell ref="A4:D4"/>
    <mergeCell ref="A10:C10"/>
  </mergeCells>
  <phoneticPr fontId="20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F41"/>
  <sheetViews>
    <sheetView workbookViewId="0">
      <selection activeCell="J24" sqref="J24"/>
    </sheetView>
  </sheetViews>
  <sheetFormatPr defaultColWidth="9" defaultRowHeight="12.75"/>
  <cols>
    <col min="1" max="2" width="3.7109375" style="31" customWidth="1"/>
    <col min="3" max="3" width="45.7109375" style="31" customWidth="1"/>
    <col min="4" max="6" width="10.7109375" style="31" customWidth="1"/>
    <col min="7" max="16384" width="9" style="31"/>
  </cols>
  <sheetData>
    <row r="1" spans="1:6">
      <c r="A1" s="52"/>
      <c r="B1" s="52"/>
      <c r="C1" s="52"/>
      <c r="D1" s="52"/>
      <c r="E1" s="52"/>
      <c r="F1" s="53" t="s">
        <v>306</v>
      </c>
    </row>
    <row r="2" spans="1:6" ht="27">
      <c r="A2" s="84" t="s">
        <v>295</v>
      </c>
      <c r="B2" s="84"/>
      <c r="C2" s="84"/>
      <c r="D2" s="84"/>
      <c r="E2" s="84"/>
      <c r="F2" s="84"/>
    </row>
    <row r="3" spans="1:6" s="45" customFormat="1" ht="15">
      <c r="A3" s="54" t="s">
        <v>270</v>
      </c>
      <c r="B3" s="33"/>
      <c r="C3" s="55"/>
      <c r="D3" s="33"/>
      <c r="E3" s="33"/>
      <c r="F3" s="56" t="s">
        <v>110</v>
      </c>
    </row>
    <row r="4" spans="1:6">
      <c r="A4" s="97" t="s">
        <v>99</v>
      </c>
      <c r="B4" s="97" t="s">
        <v>1</v>
      </c>
      <c r="C4" s="97" t="s">
        <v>1</v>
      </c>
      <c r="D4" s="97" t="s">
        <v>176</v>
      </c>
      <c r="E4" s="97"/>
      <c r="F4" s="97"/>
    </row>
    <row r="5" spans="1:6">
      <c r="A5" s="97" t="s">
        <v>109</v>
      </c>
      <c r="B5" s="97" t="s">
        <v>1</v>
      </c>
      <c r="C5" s="97" t="s">
        <v>101</v>
      </c>
      <c r="D5" s="97"/>
      <c r="E5" s="97"/>
      <c r="F5" s="97"/>
    </row>
    <row r="6" spans="1:6">
      <c r="A6" s="97" t="s">
        <v>1</v>
      </c>
      <c r="B6" s="97" t="s">
        <v>1</v>
      </c>
      <c r="C6" s="97" t="s">
        <v>1</v>
      </c>
      <c r="D6" s="97"/>
      <c r="E6" s="97"/>
      <c r="F6" s="97"/>
    </row>
    <row r="7" spans="1:6">
      <c r="A7" s="97" t="s">
        <v>1</v>
      </c>
      <c r="B7" s="97" t="s">
        <v>1</v>
      </c>
      <c r="C7" s="97" t="s">
        <v>1</v>
      </c>
      <c r="D7" s="97"/>
      <c r="E7" s="97"/>
      <c r="F7" s="97"/>
    </row>
    <row r="8" spans="1:6">
      <c r="A8" s="97" t="s">
        <v>104</v>
      </c>
      <c r="B8" s="97" t="s">
        <v>105</v>
      </c>
      <c r="C8" s="99" t="s">
        <v>107</v>
      </c>
      <c r="D8" s="99" t="s">
        <v>172</v>
      </c>
      <c r="E8" s="99" t="s">
        <v>173</v>
      </c>
      <c r="F8" s="99" t="s">
        <v>174</v>
      </c>
    </row>
    <row r="9" spans="1:6">
      <c r="A9" s="97" t="s">
        <v>1</v>
      </c>
      <c r="B9" s="97" t="s">
        <v>1</v>
      </c>
      <c r="C9" s="100"/>
      <c r="D9" s="100" t="s">
        <v>171</v>
      </c>
      <c r="E9" s="100"/>
      <c r="F9" s="100"/>
    </row>
    <row r="10" spans="1:6">
      <c r="A10" s="94" t="s">
        <v>93</v>
      </c>
      <c r="B10" s="95"/>
      <c r="C10" s="96"/>
      <c r="D10" s="58">
        <f>D11+D17+D32+D38</f>
        <v>222.08999999999997</v>
      </c>
      <c r="E10" s="58">
        <f>E11+E17+E32+E38</f>
        <v>193.04999999999998</v>
      </c>
      <c r="F10" s="58">
        <f>F11+F17+F32+F38</f>
        <v>29.04</v>
      </c>
    </row>
    <row r="11" spans="1:6">
      <c r="A11" s="93">
        <v>301</v>
      </c>
      <c r="B11" s="93"/>
      <c r="C11" s="59" t="s">
        <v>209</v>
      </c>
      <c r="D11" s="58">
        <f t="shared" ref="D11:D39" si="0">SUM(E11:F11)</f>
        <v>164.39</v>
      </c>
      <c r="E11" s="58">
        <f>SUM(E12:E16)</f>
        <v>164.39</v>
      </c>
      <c r="F11" s="58">
        <v>0</v>
      </c>
    </row>
    <row r="12" spans="1:6">
      <c r="A12" s="93" t="s">
        <v>244</v>
      </c>
      <c r="B12" s="93"/>
      <c r="C12" s="60" t="s">
        <v>271</v>
      </c>
      <c r="D12" s="58">
        <f t="shared" si="0"/>
        <v>26</v>
      </c>
      <c r="E12" s="58">
        <v>26</v>
      </c>
      <c r="F12" s="58">
        <v>0</v>
      </c>
    </row>
    <row r="13" spans="1:6">
      <c r="A13" s="93" t="s">
        <v>245</v>
      </c>
      <c r="B13" s="93"/>
      <c r="C13" s="60" t="s">
        <v>272</v>
      </c>
      <c r="D13" s="58">
        <f t="shared" si="0"/>
        <v>62.29</v>
      </c>
      <c r="E13" s="58">
        <v>62.29</v>
      </c>
      <c r="F13" s="58">
        <v>0</v>
      </c>
    </row>
    <row r="14" spans="1:6">
      <c r="A14" s="98" t="s">
        <v>246</v>
      </c>
      <c r="B14" s="98"/>
      <c r="C14" s="61" t="s">
        <v>273</v>
      </c>
      <c r="D14" s="58">
        <f t="shared" si="0"/>
        <v>12</v>
      </c>
      <c r="E14" s="58">
        <v>12</v>
      </c>
      <c r="F14" s="58">
        <v>0</v>
      </c>
    </row>
    <row r="15" spans="1:6">
      <c r="A15" s="93" t="s">
        <v>247</v>
      </c>
      <c r="B15" s="93"/>
      <c r="C15" s="60" t="s">
        <v>274</v>
      </c>
      <c r="D15" s="58">
        <f t="shared" si="0"/>
        <v>45.6</v>
      </c>
      <c r="E15" s="58">
        <v>45.6</v>
      </c>
      <c r="F15" s="58">
        <v>0</v>
      </c>
    </row>
    <row r="16" spans="1:6">
      <c r="A16" s="93" t="s">
        <v>248</v>
      </c>
      <c r="B16" s="93"/>
      <c r="C16" s="60" t="s">
        <v>275</v>
      </c>
      <c r="D16" s="58">
        <f t="shared" si="0"/>
        <v>18.5</v>
      </c>
      <c r="E16" s="58">
        <v>18.5</v>
      </c>
      <c r="F16" s="58">
        <v>0</v>
      </c>
    </row>
    <row r="17" spans="1:6">
      <c r="A17" s="93">
        <v>302</v>
      </c>
      <c r="B17" s="93"/>
      <c r="C17" s="59" t="s">
        <v>276</v>
      </c>
      <c r="D17" s="58">
        <f t="shared" si="0"/>
        <v>26.04</v>
      </c>
      <c r="E17" s="58">
        <f>SUM(E18:E31)</f>
        <v>0</v>
      </c>
      <c r="F17" s="58">
        <f>SUM(F18:F31)</f>
        <v>26.04</v>
      </c>
    </row>
    <row r="18" spans="1:6">
      <c r="A18" s="93" t="s">
        <v>249</v>
      </c>
      <c r="B18" s="93"/>
      <c r="C18" s="60" t="s">
        <v>277</v>
      </c>
      <c r="D18" s="58">
        <f t="shared" si="0"/>
        <v>2.34</v>
      </c>
      <c r="E18" s="58">
        <v>0</v>
      </c>
      <c r="F18" s="58">
        <v>2.34</v>
      </c>
    </row>
    <row r="19" spans="1:6">
      <c r="A19" s="93" t="s">
        <v>250</v>
      </c>
      <c r="B19" s="93"/>
      <c r="C19" s="60" t="s">
        <v>278</v>
      </c>
      <c r="D19" s="58">
        <f t="shared" si="0"/>
        <v>0.8</v>
      </c>
      <c r="E19" s="58">
        <v>0</v>
      </c>
      <c r="F19" s="58">
        <v>0.8</v>
      </c>
    </row>
    <row r="20" spans="1:6">
      <c r="A20" s="93" t="s">
        <v>251</v>
      </c>
      <c r="B20" s="93"/>
      <c r="C20" s="60" t="s">
        <v>279</v>
      </c>
      <c r="D20" s="58">
        <f t="shared" si="0"/>
        <v>2.2000000000000002</v>
      </c>
      <c r="E20" s="58">
        <v>0</v>
      </c>
      <c r="F20" s="58">
        <v>2.2000000000000002</v>
      </c>
    </row>
    <row r="21" spans="1:6">
      <c r="A21" s="93" t="s">
        <v>252</v>
      </c>
      <c r="B21" s="93"/>
      <c r="C21" s="60" t="s">
        <v>280</v>
      </c>
      <c r="D21" s="58">
        <f t="shared" si="0"/>
        <v>2.4</v>
      </c>
      <c r="E21" s="58">
        <v>0</v>
      </c>
      <c r="F21" s="58">
        <v>2.4</v>
      </c>
    </row>
    <row r="22" spans="1:6">
      <c r="A22" s="93" t="s">
        <v>253</v>
      </c>
      <c r="B22" s="93"/>
      <c r="C22" s="60" t="s">
        <v>281</v>
      </c>
      <c r="D22" s="58">
        <f t="shared" si="0"/>
        <v>1</v>
      </c>
      <c r="E22" s="58">
        <v>0</v>
      </c>
      <c r="F22" s="58">
        <v>1</v>
      </c>
    </row>
    <row r="23" spans="1:6">
      <c r="A23" s="93" t="s">
        <v>254</v>
      </c>
      <c r="B23" s="93"/>
      <c r="C23" s="60" t="s">
        <v>282</v>
      </c>
      <c r="D23" s="58">
        <f t="shared" si="0"/>
        <v>1</v>
      </c>
      <c r="E23" s="58">
        <v>0</v>
      </c>
      <c r="F23" s="58">
        <v>1</v>
      </c>
    </row>
    <row r="24" spans="1:6">
      <c r="A24" s="93" t="s">
        <v>255</v>
      </c>
      <c r="B24" s="93"/>
      <c r="C24" s="60" t="s">
        <v>283</v>
      </c>
      <c r="D24" s="58">
        <f t="shared" si="0"/>
        <v>1</v>
      </c>
      <c r="E24" s="58">
        <v>0</v>
      </c>
      <c r="F24" s="58">
        <v>1</v>
      </c>
    </row>
    <row r="25" spans="1:6">
      <c r="A25" s="93" t="s">
        <v>256</v>
      </c>
      <c r="B25" s="93"/>
      <c r="C25" s="60" t="s">
        <v>284</v>
      </c>
      <c r="D25" s="58">
        <f t="shared" si="0"/>
        <v>2</v>
      </c>
      <c r="E25" s="58">
        <v>0</v>
      </c>
      <c r="F25" s="58">
        <v>2</v>
      </c>
    </row>
    <row r="26" spans="1:6">
      <c r="A26" s="93" t="s">
        <v>257</v>
      </c>
      <c r="B26" s="93"/>
      <c r="C26" s="60" t="s">
        <v>285</v>
      </c>
      <c r="D26" s="58">
        <f t="shared" si="0"/>
        <v>1.5</v>
      </c>
      <c r="E26" s="58">
        <v>0</v>
      </c>
      <c r="F26" s="58">
        <v>1.5</v>
      </c>
    </row>
    <row r="27" spans="1:6">
      <c r="A27" s="93" t="s">
        <v>258</v>
      </c>
      <c r="B27" s="93"/>
      <c r="C27" s="60" t="s">
        <v>286</v>
      </c>
      <c r="D27" s="58">
        <f t="shared" si="0"/>
        <v>1</v>
      </c>
      <c r="E27" s="58">
        <v>0</v>
      </c>
      <c r="F27" s="58">
        <v>1</v>
      </c>
    </row>
    <row r="28" spans="1:6">
      <c r="A28" s="93" t="s">
        <v>259</v>
      </c>
      <c r="B28" s="93"/>
      <c r="C28" s="60" t="s">
        <v>287</v>
      </c>
      <c r="D28" s="58">
        <f t="shared" si="0"/>
        <v>0.8</v>
      </c>
      <c r="E28" s="58">
        <v>0</v>
      </c>
      <c r="F28" s="58">
        <v>0.8</v>
      </c>
    </row>
    <row r="29" spans="1:6">
      <c r="A29" s="93" t="s">
        <v>260</v>
      </c>
      <c r="B29" s="93"/>
      <c r="C29" s="60" t="s">
        <v>210</v>
      </c>
      <c r="D29" s="58">
        <f t="shared" si="0"/>
        <v>1.7</v>
      </c>
      <c r="E29" s="58">
        <v>0</v>
      </c>
      <c r="F29" s="58">
        <v>1.7</v>
      </c>
    </row>
    <row r="30" spans="1:6">
      <c r="A30" s="93" t="s">
        <v>261</v>
      </c>
      <c r="B30" s="93"/>
      <c r="C30" s="60" t="s">
        <v>288</v>
      </c>
      <c r="D30" s="58">
        <f t="shared" si="0"/>
        <v>3.8</v>
      </c>
      <c r="E30" s="58">
        <v>0</v>
      </c>
      <c r="F30" s="58">
        <v>3.8</v>
      </c>
    </row>
    <row r="31" spans="1:6">
      <c r="A31" s="93" t="s">
        <v>262</v>
      </c>
      <c r="B31" s="93"/>
      <c r="C31" s="60" t="s">
        <v>289</v>
      </c>
      <c r="D31" s="58">
        <f t="shared" si="0"/>
        <v>4.5</v>
      </c>
      <c r="E31" s="58">
        <v>0</v>
      </c>
      <c r="F31" s="58">
        <v>4.5</v>
      </c>
    </row>
    <row r="32" spans="1:6">
      <c r="A32" s="93">
        <v>303</v>
      </c>
      <c r="B32" s="93"/>
      <c r="C32" s="59" t="s">
        <v>290</v>
      </c>
      <c r="D32" s="58">
        <f>SUM(D33:D37)</f>
        <v>28.66</v>
      </c>
      <c r="E32" s="58">
        <f>SUM(E33:E37)</f>
        <v>28.66</v>
      </c>
      <c r="F32" s="58">
        <f>SUM(F33:F37)</f>
        <v>0</v>
      </c>
    </row>
    <row r="33" spans="1:6">
      <c r="A33" s="93" t="s">
        <v>263</v>
      </c>
      <c r="B33" s="93"/>
      <c r="C33" s="60" t="s">
        <v>291</v>
      </c>
      <c r="D33" s="58">
        <f t="shared" si="0"/>
        <v>3.04</v>
      </c>
      <c r="E33" s="58">
        <v>3.04</v>
      </c>
      <c r="F33" s="58">
        <v>0</v>
      </c>
    </row>
    <row r="34" spans="1:6">
      <c r="A34" s="93" t="s">
        <v>264</v>
      </c>
      <c r="B34" s="93"/>
      <c r="C34" s="60" t="s">
        <v>292</v>
      </c>
      <c r="D34" s="58">
        <f t="shared" si="0"/>
        <v>10</v>
      </c>
      <c r="E34" s="58">
        <v>10</v>
      </c>
      <c r="F34" s="58">
        <v>0</v>
      </c>
    </row>
    <row r="35" spans="1:6">
      <c r="A35" s="93" t="s">
        <v>265</v>
      </c>
      <c r="B35" s="93"/>
      <c r="C35" s="60" t="s">
        <v>293</v>
      </c>
      <c r="D35" s="58">
        <f t="shared" si="0"/>
        <v>2.8</v>
      </c>
      <c r="E35" s="58">
        <v>2.8</v>
      </c>
      <c r="F35" s="58">
        <v>0</v>
      </c>
    </row>
    <row r="36" spans="1:6">
      <c r="A36" s="93" t="s">
        <v>266</v>
      </c>
      <c r="B36" s="93"/>
      <c r="C36" s="60" t="s">
        <v>211</v>
      </c>
      <c r="D36" s="58">
        <f t="shared" si="0"/>
        <v>10.7</v>
      </c>
      <c r="E36" s="58">
        <v>10.7</v>
      </c>
      <c r="F36" s="58">
        <v>0</v>
      </c>
    </row>
    <row r="37" spans="1:6">
      <c r="A37" s="93" t="s">
        <v>267</v>
      </c>
      <c r="B37" s="93"/>
      <c r="C37" s="60" t="s">
        <v>294</v>
      </c>
      <c r="D37" s="58">
        <f t="shared" si="0"/>
        <v>2.12</v>
      </c>
      <c r="E37" s="58">
        <v>2.12</v>
      </c>
      <c r="F37" s="58">
        <v>0</v>
      </c>
    </row>
    <row r="38" spans="1:6">
      <c r="A38" s="93">
        <v>310</v>
      </c>
      <c r="B38" s="93"/>
      <c r="C38" s="59" t="s">
        <v>296</v>
      </c>
      <c r="D38" s="58">
        <f t="shared" si="0"/>
        <v>3</v>
      </c>
      <c r="E38" s="58">
        <v>0</v>
      </c>
      <c r="F38" s="58">
        <v>3</v>
      </c>
    </row>
    <row r="39" spans="1:6">
      <c r="A39" s="93" t="s">
        <v>268</v>
      </c>
      <c r="B39" s="93"/>
      <c r="C39" s="60" t="s">
        <v>297</v>
      </c>
      <c r="D39" s="58">
        <f t="shared" si="0"/>
        <v>2</v>
      </c>
      <c r="E39" s="58">
        <v>0</v>
      </c>
      <c r="F39" s="58">
        <v>2</v>
      </c>
    </row>
    <row r="40" spans="1:6">
      <c r="A40" s="93" t="s">
        <v>269</v>
      </c>
      <c r="B40" s="93"/>
      <c r="C40" s="60" t="s">
        <v>298</v>
      </c>
      <c r="D40" s="58">
        <f>E40+F40</f>
        <v>1</v>
      </c>
      <c r="E40" s="58">
        <v>0</v>
      </c>
      <c r="F40" s="58">
        <v>1</v>
      </c>
    </row>
    <row r="41" spans="1:6">
      <c r="A41" s="31" t="s">
        <v>243</v>
      </c>
    </row>
  </sheetData>
  <mergeCells count="42">
    <mergeCell ref="A2:F2"/>
    <mergeCell ref="D8:D9"/>
    <mergeCell ref="E8:E9"/>
    <mergeCell ref="F8:F9"/>
    <mergeCell ref="D4:F7"/>
    <mergeCell ref="A4:C4"/>
    <mergeCell ref="A5:B7"/>
    <mergeCell ref="C5:C7"/>
    <mergeCell ref="C8:C9"/>
    <mergeCell ref="A10:C10"/>
    <mergeCell ref="A8:A9"/>
    <mergeCell ref="B8:B9"/>
    <mergeCell ref="A22:B22"/>
    <mergeCell ref="A11:B11"/>
    <mergeCell ref="A12:B12"/>
    <mergeCell ref="A19:B19"/>
    <mergeCell ref="A13:B13"/>
    <mergeCell ref="A14:B14"/>
    <mergeCell ref="A15:B15"/>
    <mergeCell ref="A24:B24"/>
    <mergeCell ref="A25:B25"/>
    <mergeCell ref="A26:B26"/>
    <mergeCell ref="A29:B29"/>
    <mergeCell ref="A23:B23"/>
    <mergeCell ref="A16:B16"/>
    <mergeCell ref="A17:B17"/>
    <mergeCell ref="A18:B18"/>
    <mergeCell ref="A20:B20"/>
    <mergeCell ref="A21:B21"/>
    <mergeCell ref="A40:B40"/>
    <mergeCell ref="A34:B34"/>
    <mergeCell ref="A35:B35"/>
    <mergeCell ref="A36:B36"/>
    <mergeCell ref="A37:B37"/>
    <mergeCell ref="A38:B38"/>
    <mergeCell ref="A39:B39"/>
    <mergeCell ref="A31:B31"/>
    <mergeCell ref="A32:B32"/>
    <mergeCell ref="A33:B33"/>
    <mergeCell ref="A27:B27"/>
    <mergeCell ref="A28:B28"/>
    <mergeCell ref="A30:B30"/>
  </mergeCells>
  <phoneticPr fontId="2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  <ignoredErrors>
    <ignoredError sqref="D3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D28"/>
  <sheetViews>
    <sheetView workbookViewId="0">
      <selection activeCell="D33" sqref="D33"/>
    </sheetView>
  </sheetViews>
  <sheetFormatPr defaultColWidth="9" defaultRowHeight="12.75"/>
  <cols>
    <col min="1" max="2" width="3.7109375" style="31" customWidth="1"/>
    <col min="3" max="3" width="53.7109375" style="31" customWidth="1"/>
    <col min="4" max="4" width="22.7109375" style="31" customWidth="1"/>
    <col min="5" max="16384" width="9" style="31"/>
  </cols>
  <sheetData>
    <row r="1" spans="1:4">
      <c r="A1" s="55"/>
      <c r="B1" s="55"/>
      <c r="C1" s="55"/>
      <c r="D1" s="56" t="s">
        <v>310</v>
      </c>
    </row>
    <row r="2" spans="1:4" ht="27">
      <c r="A2" s="84" t="s">
        <v>311</v>
      </c>
      <c r="B2" s="84"/>
      <c r="C2" s="84"/>
      <c r="D2" s="84"/>
    </row>
    <row r="3" spans="1:4" s="45" customFormat="1" ht="15">
      <c r="A3" s="54" t="s">
        <v>221</v>
      </c>
      <c r="B3" s="33"/>
      <c r="C3" s="55"/>
      <c r="D3" s="56" t="s">
        <v>98</v>
      </c>
    </row>
    <row r="4" spans="1:4">
      <c r="A4" s="97" t="s">
        <v>99</v>
      </c>
      <c r="B4" s="97" t="s">
        <v>1</v>
      </c>
      <c r="C4" s="97" t="s">
        <v>1</v>
      </c>
      <c r="D4" s="99" t="s">
        <v>307</v>
      </c>
    </row>
    <row r="5" spans="1:4">
      <c r="A5" s="97" t="s">
        <v>109</v>
      </c>
      <c r="B5" s="97" t="s">
        <v>1</v>
      </c>
      <c r="C5" s="97" t="s">
        <v>101</v>
      </c>
      <c r="D5" s="101"/>
    </row>
    <row r="6" spans="1:4">
      <c r="A6" s="97" t="s">
        <v>1</v>
      </c>
      <c r="B6" s="97" t="s">
        <v>1</v>
      </c>
      <c r="C6" s="97" t="s">
        <v>1</v>
      </c>
      <c r="D6" s="101"/>
    </row>
    <row r="7" spans="1:4">
      <c r="A7" s="97" t="s">
        <v>1</v>
      </c>
      <c r="B7" s="97" t="s">
        <v>1</v>
      </c>
      <c r="C7" s="97" t="s">
        <v>1</v>
      </c>
      <c r="D7" s="101"/>
    </row>
    <row r="8" spans="1:4">
      <c r="A8" s="97" t="s">
        <v>104</v>
      </c>
      <c r="B8" s="97" t="s">
        <v>105</v>
      </c>
      <c r="C8" s="99" t="s">
        <v>107</v>
      </c>
      <c r="D8" s="101"/>
    </row>
    <row r="9" spans="1:4">
      <c r="A9" s="97" t="s">
        <v>1</v>
      </c>
      <c r="B9" s="97" t="s">
        <v>1</v>
      </c>
      <c r="C9" s="100"/>
      <c r="D9" s="100"/>
    </row>
    <row r="10" spans="1:4">
      <c r="A10" s="94" t="s">
        <v>93</v>
      </c>
      <c r="B10" s="95"/>
      <c r="C10" s="96"/>
      <c r="D10" s="58">
        <f>D11</f>
        <v>56.07</v>
      </c>
    </row>
    <row r="11" spans="1:4">
      <c r="A11" s="93">
        <v>302</v>
      </c>
      <c r="B11" s="93"/>
      <c r="C11" s="59" t="s">
        <v>276</v>
      </c>
      <c r="D11" s="58">
        <f>SUM(D12:D27)</f>
        <v>56.07</v>
      </c>
    </row>
    <row r="12" spans="1:4">
      <c r="A12" s="93" t="s">
        <v>249</v>
      </c>
      <c r="B12" s="93"/>
      <c r="C12" s="60" t="s">
        <v>277</v>
      </c>
      <c r="D12" s="58">
        <v>0.5</v>
      </c>
    </row>
    <row r="13" spans="1:4">
      <c r="A13" s="93">
        <v>30202</v>
      </c>
      <c r="B13" s="93"/>
      <c r="C13" s="60" t="s">
        <v>308</v>
      </c>
      <c r="D13" s="58">
        <v>11.2</v>
      </c>
    </row>
    <row r="14" spans="1:4">
      <c r="A14" s="93" t="s">
        <v>250</v>
      </c>
      <c r="B14" s="93"/>
      <c r="C14" s="60" t="s">
        <v>278</v>
      </c>
      <c r="D14" s="58">
        <v>3</v>
      </c>
    </row>
    <row r="15" spans="1:4">
      <c r="A15" s="93" t="s">
        <v>251</v>
      </c>
      <c r="B15" s="93"/>
      <c r="C15" s="60" t="s">
        <v>279</v>
      </c>
      <c r="D15" s="58">
        <v>0</v>
      </c>
    </row>
    <row r="16" spans="1:4">
      <c r="A16" s="93" t="s">
        <v>252</v>
      </c>
      <c r="B16" s="93"/>
      <c r="C16" s="60" t="s">
        <v>280</v>
      </c>
      <c r="D16" s="58"/>
    </row>
    <row r="17" spans="1:4">
      <c r="A17" s="93" t="s">
        <v>253</v>
      </c>
      <c r="B17" s="93"/>
      <c r="C17" s="60" t="s">
        <v>281</v>
      </c>
      <c r="D17" s="58"/>
    </row>
    <row r="18" spans="1:4">
      <c r="A18" s="93" t="s">
        <v>254</v>
      </c>
      <c r="B18" s="93"/>
      <c r="C18" s="60" t="s">
        <v>282</v>
      </c>
      <c r="D18" s="58">
        <v>2.5</v>
      </c>
    </row>
    <row r="19" spans="1:4">
      <c r="A19" s="93" t="s">
        <v>255</v>
      </c>
      <c r="B19" s="93"/>
      <c r="C19" s="60" t="s">
        <v>283</v>
      </c>
      <c r="D19" s="58"/>
    </row>
    <row r="20" spans="1:4">
      <c r="A20" s="93" t="s">
        <v>256</v>
      </c>
      <c r="B20" s="93"/>
      <c r="C20" s="60" t="s">
        <v>284</v>
      </c>
      <c r="D20" s="58">
        <v>1.8</v>
      </c>
    </row>
    <row r="21" spans="1:4">
      <c r="A21" s="93" t="s">
        <v>257</v>
      </c>
      <c r="B21" s="93"/>
      <c r="C21" s="60" t="s">
        <v>285</v>
      </c>
      <c r="D21" s="58"/>
    </row>
    <row r="22" spans="1:4">
      <c r="A22" s="93" t="s">
        <v>258</v>
      </c>
      <c r="B22" s="93"/>
      <c r="C22" s="60" t="s">
        <v>286</v>
      </c>
      <c r="D22" s="58">
        <v>22.57</v>
      </c>
    </row>
    <row r="23" spans="1:4">
      <c r="A23" s="93" t="s">
        <v>259</v>
      </c>
      <c r="B23" s="93"/>
      <c r="C23" s="60" t="s">
        <v>287</v>
      </c>
      <c r="D23" s="58"/>
    </row>
    <row r="24" spans="1:4">
      <c r="A24" s="93" t="s">
        <v>260</v>
      </c>
      <c r="B24" s="93"/>
      <c r="C24" s="60" t="s">
        <v>210</v>
      </c>
      <c r="D24" s="58"/>
    </row>
    <row r="25" spans="1:4">
      <c r="A25" s="93">
        <v>30231</v>
      </c>
      <c r="B25" s="93"/>
      <c r="C25" s="60" t="s">
        <v>288</v>
      </c>
      <c r="D25" s="58"/>
    </row>
    <row r="26" spans="1:4">
      <c r="A26" s="93">
        <v>30239</v>
      </c>
      <c r="B26" s="93"/>
      <c r="C26" s="60" t="s">
        <v>309</v>
      </c>
      <c r="D26" s="58">
        <v>9.5</v>
      </c>
    </row>
    <row r="27" spans="1:4">
      <c r="A27" s="93" t="s">
        <v>262</v>
      </c>
      <c r="B27" s="93"/>
      <c r="C27" s="60" t="s">
        <v>289</v>
      </c>
      <c r="D27" s="58">
        <v>5</v>
      </c>
    </row>
    <row r="28" spans="1:4">
      <c r="A28" s="31" t="s">
        <v>243</v>
      </c>
    </row>
  </sheetData>
  <mergeCells count="26">
    <mergeCell ref="A8:A9"/>
    <mergeCell ref="B8:B9"/>
    <mergeCell ref="A14:B14"/>
    <mergeCell ref="A17:B17"/>
    <mergeCell ref="A18:B18"/>
    <mergeCell ref="A15:B15"/>
    <mergeCell ref="A23:B23"/>
    <mergeCell ref="A25:B25"/>
    <mergeCell ref="A24:B24"/>
    <mergeCell ref="D4:D9"/>
    <mergeCell ref="A13:B13"/>
    <mergeCell ref="A11:B11"/>
    <mergeCell ref="A12:B12"/>
    <mergeCell ref="C5:C7"/>
    <mergeCell ref="C8:C9"/>
    <mergeCell ref="A10:C10"/>
    <mergeCell ref="A2:D2"/>
    <mergeCell ref="A4:C4"/>
    <mergeCell ref="A5:B7"/>
    <mergeCell ref="A27:B27"/>
    <mergeCell ref="A16:B16"/>
    <mergeCell ref="A19:B19"/>
    <mergeCell ref="A20:B20"/>
    <mergeCell ref="A21:B21"/>
    <mergeCell ref="A26:B26"/>
    <mergeCell ref="A22:B22"/>
  </mergeCells>
  <phoneticPr fontId="2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F8"/>
  <sheetViews>
    <sheetView tabSelected="1" workbookViewId="0">
      <selection activeCell="E28" sqref="E28"/>
    </sheetView>
  </sheetViews>
  <sheetFormatPr defaultColWidth="9" defaultRowHeight="12.75"/>
  <cols>
    <col min="1" max="1" width="20.7109375" style="31" customWidth="1"/>
    <col min="2" max="6" width="12.7109375" style="31" customWidth="1"/>
    <col min="7" max="7" width="9.7109375" style="31" customWidth="1"/>
    <col min="8" max="16384" width="9" style="31"/>
  </cols>
  <sheetData>
    <row r="1" spans="1:6">
      <c r="A1" s="55"/>
      <c r="B1" s="55"/>
      <c r="C1" s="55"/>
      <c r="D1" s="55"/>
      <c r="E1" s="55"/>
      <c r="F1" s="56" t="s">
        <v>318</v>
      </c>
    </row>
    <row r="2" spans="1:6" ht="27">
      <c r="A2" s="84" t="s">
        <v>299</v>
      </c>
      <c r="B2" s="84"/>
      <c r="C2" s="84"/>
      <c r="D2" s="84"/>
      <c r="E2" s="84"/>
      <c r="F2" s="84"/>
    </row>
    <row r="3" spans="1:6" s="45" customFormat="1" ht="15">
      <c r="A3" s="54" t="s">
        <v>221</v>
      </c>
      <c r="B3" s="55"/>
      <c r="C3" s="55"/>
      <c r="D3" s="55"/>
      <c r="E3" s="55"/>
      <c r="F3" s="56" t="s">
        <v>98</v>
      </c>
    </row>
    <row r="4" spans="1:6" s="62" customFormat="1" ht="30" customHeight="1">
      <c r="A4" s="57"/>
      <c r="B4" s="57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</row>
    <row r="5" spans="1:6" ht="12.75" customHeight="1">
      <c r="A5" s="57" t="s">
        <v>156</v>
      </c>
      <c r="B5" s="58">
        <f>SUM(C5:F5)</f>
        <v>6.3</v>
      </c>
      <c r="C5" s="58">
        <v>0</v>
      </c>
      <c r="D5" s="58">
        <v>0</v>
      </c>
      <c r="E5" s="58">
        <v>3.8</v>
      </c>
      <c r="F5" s="58">
        <v>2.5</v>
      </c>
    </row>
    <row r="6" spans="1:6" ht="12.75" customHeight="1">
      <c r="A6" s="57" t="s">
        <v>177</v>
      </c>
      <c r="B6" s="58">
        <f>SUM(C6:F6)</f>
        <v>5.3</v>
      </c>
      <c r="C6" s="58">
        <v>0</v>
      </c>
      <c r="D6" s="58">
        <v>0</v>
      </c>
      <c r="E6" s="58">
        <v>3.8</v>
      </c>
      <c r="F6" s="58">
        <v>1.5</v>
      </c>
    </row>
    <row r="7" spans="1:6" ht="12.75" customHeight="1">
      <c r="A7" s="57" t="s">
        <v>179</v>
      </c>
      <c r="B7" s="58">
        <f>B6-B5</f>
        <v>-1</v>
      </c>
      <c r="C7" s="58">
        <f>C6-C5</f>
        <v>0</v>
      </c>
      <c r="D7" s="58">
        <f>D6-D5</f>
        <v>0</v>
      </c>
      <c r="E7" s="58">
        <f>E6-E5</f>
        <v>0</v>
      </c>
      <c r="F7" s="58">
        <f>F6-F5</f>
        <v>-1</v>
      </c>
    </row>
    <row r="8" spans="1:6" ht="17.25" customHeight="1">
      <c r="A8" s="102" t="s">
        <v>178</v>
      </c>
      <c r="B8" s="102"/>
      <c r="C8" s="102"/>
      <c r="D8" s="102"/>
      <c r="E8" s="102"/>
      <c r="F8" s="102"/>
    </row>
  </sheetData>
  <mergeCells count="2">
    <mergeCell ref="A2:F2"/>
    <mergeCell ref="A8:F8"/>
  </mergeCells>
  <phoneticPr fontId="2" type="noConversion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0"/>
  <dimension ref="A1:H10"/>
  <sheetViews>
    <sheetView workbookViewId="0">
      <selection activeCell="F25" sqref="F25"/>
    </sheetView>
  </sheetViews>
  <sheetFormatPr defaultColWidth="11.42578125" defaultRowHeight="13.5"/>
  <cols>
    <col min="1" max="3" width="3.7109375" style="63" customWidth="1"/>
    <col min="4" max="4" width="45.7109375" style="63" customWidth="1"/>
    <col min="5" max="7" width="10.7109375" style="63" customWidth="1"/>
    <col min="8" max="16384" width="11.42578125" style="63"/>
  </cols>
  <sheetData>
    <row r="1" spans="1:8" s="66" customFormat="1" ht="14.25">
      <c r="A1" s="106"/>
      <c r="B1" s="106"/>
      <c r="C1" s="106"/>
      <c r="D1" s="106"/>
      <c r="E1" s="64"/>
      <c r="F1" s="83"/>
      <c r="G1" s="65" t="s">
        <v>168</v>
      </c>
    </row>
    <row r="2" spans="1:8" s="68" customFormat="1" ht="27">
      <c r="A2" s="84" t="s">
        <v>301</v>
      </c>
      <c r="B2" s="84"/>
      <c r="C2" s="84"/>
      <c r="D2" s="84"/>
      <c r="E2" s="84"/>
      <c r="F2" s="84"/>
      <c r="G2" s="84"/>
      <c r="H2" s="67"/>
    </row>
    <row r="3" spans="1:8" s="66" customFormat="1" ht="14.25">
      <c r="A3" s="107" t="s">
        <v>300</v>
      </c>
      <c r="B3" s="107"/>
      <c r="C3" s="107"/>
      <c r="D3" s="107"/>
      <c r="E3" s="52"/>
      <c r="F3" s="69"/>
      <c r="G3" s="64" t="s">
        <v>97</v>
      </c>
    </row>
    <row r="4" spans="1:8" s="70" customFormat="1" ht="12.75" customHeight="1">
      <c r="A4" s="104" t="s">
        <v>116</v>
      </c>
      <c r="B4" s="104"/>
      <c r="C4" s="104"/>
      <c r="D4" s="104" t="s">
        <v>121</v>
      </c>
      <c r="E4" s="104" t="s">
        <v>180</v>
      </c>
      <c r="F4" s="104"/>
      <c r="G4" s="104"/>
    </row>
    <row r="5" spans="1:8" s="70" customFormat="1" ht="12.75" customHeight="1">
      <c r="A5" s="104" t="s">
        <v>117</v>
      </c>
      <c r="B5" s="104" t="s">
        <v>118</v>
      </c>
      <c r="C5" s="104" t="s">
        <v>119</v>
      </c>
      <c r="D5" s="104"/>
      <c r="E5" s="71" t="s">
        <v>94</v>
      </c>
      <c r="F5" s="71" t="s">
        <v>120</v>
      </c>
      <c r="G5" s="71" t="s">
        <v>122</v>
      </c>
    </row>
    <row r="6" spans="1:8" s="70" customFormat="1" ht="12.75" customHeight="1">
      <c r="A6" s="104"/>
      <c r="B6" s="104"/>
      <c r="C6" s="104"/>
      <c r="D6" s="71" t="s">
        <v>123</v>
      </c>
      <c r="E6" s="71">
        <v>3</v>
      </c>
      <c r="F6" s="71">
        <v>4</v>
      </c>
      <c r="G6" s="71">
        <v>5</v>
      </c>
    </row>
    <row r="7" spans="1:8" s="70" customFormat="1" ht="12.75" customHeight="1">
      <c r="A7" s="104"/>
      <c r="B7" s="104"/>
      <c r="C7" s="104"/>
      <c r="D7" s="71" t="s">
        <v>124</v>
      </c>
      <c r="E7" s="58"/>
      <c r="F7" s="58"/>
      <c r="G7" s="58"/>
    </row>
    <row r="8" spans="1:8" ht="12.75" customHeight="1">
      <c r="A8" s="105"/>
      <c r="B8" s="105"/>
      <c r="C8" s="105"/>
      <c r="D8" s="72"/>
      <c r="E8" s="58"/>
      <c r="F8" s="58"/>
      <c r="G8" s="58"/>
    </row>
    <row r="9" spans="1:8" ht="12.75" customHeight="1">
      <c r="A9" s="103" t="s">
        <v>302</v>
      </c>
      <c r="B9" s="103"/>
      <c r="C9" s="103"/>
      <c r="D9" s="103"/>
      <c r="E9" s="103"/>
      <c r="F9" s="103"/>
      <c r="G9" s="103"/>
    </row>
    <row r="10" spans="1:8" ht="12.75" customHeight="1">
      <c r="A10" s="31" t="s">
        <v>243</v>
      </c>
    </row>
  </sheetData>
  <mergeCells count="11">
    <mergeCell ref="A1:D1"/>
    <mergeCell ref="A3:D3"/>
    <mergeCell ref="A4:C4"/>
    <mergeCell ref="A2:G2"/>
    <mergeCell ref="A9:G9"/>
    <mergeCell ref="A5:A7"/>
    <mergeCell ref="C5:C7"/>
    <mergeCell ref="E4:G4"/>
    <mergeCell ref="A8:C8"/>
    <mergeCell ref="D4:D5"/>
    <mergeCell ref="B5:B7"/>
  </mergeCells>
  <phoneticPr fontId="2" type="noConversion"/>
  <printOptions horizontalCentered="1"/>
  <pageMargins left="0.59055118110236215" right="0.59055118110236215" top="0.59055118110236215" bottom="0.59055118110236215" header="0.39370078740157483" footer="0.39370078740157483"/>
  <pageSetup paperSize="9" scale="95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1"/>
  <dimension ref="A1:F43"/>
  <sheetViews>
    <sheetView topLeftCell="A37" workbookViewId="0">
      <selection activeCell="F1" sqref="F1"/>
    </sheetView>
  </sheetViews>
  <sheetFormatPr defaultColWidth="9" defaultRowHeight="12.75"/>
  <cols>
    <col min="1" max="1" width="30.7109375" style="31" customWidth="1"/>
    <col min="2" max="2" width="3.7109375" style="31" customWidth="1"/>
    <col min="3" max="3" width="12.7109375" style="31" customWidth="1"/>
    <col min="4" max="4" width="30.7109375" style="31" customWidth="1"/>
    <col min="5" max="5" width="3.7109375" style="31" customWidth="1"/>
    <col min="6" max="6" width="12.7109375" style="31" customWidth="1"/>
    <col min="7" max="16384" width="9" style="31"/>
  </cols>
  <sheetData>
    <row r="1" spans="1:6">
      <c r="A1" s="52"/>
      <c r="B1" s="52"/>
      <c r="C1" s="52"/>
      <c r="D1" s="52"/>
      <c r="E1" s="52"/>
      <c r="F1" s="56" t="s">
        <v>315</v>
      </c>
    </row>
    <row r="2" spans="1:6" ht="27">
      <c r="A2" s="84" t="s">
        <v>303</v>
      </c>
      <c r="B2" s="84"/>
      <c r="C2" s="84"/>
      <c r="D2" s="84"/>
      <c r="E2" s="84"/>
      <c r="F2" s="84"/>
    </row>
    <row r="3" spans="1:6" s="45" customFormat="1" ht="15">
      <c r="A3" s="73" t="s">
        <v>304</v>
      </c>
      <c r="B3" s="69"/>
      <c r="C3" s="52"/>
      <c r="D3" s="69"/>
      <c r="E3" s="69"/>
      <c r="F3" s="64" t="s">
        <v>97</v>
      </c>
    </row>
    <row r="4" spans="1:6" ht="20.100000000000001" customHeight="1">
      <c r="A4" s="104" t="s">
        <v>125</v>
      </c>
      <c r="B4" s="104" t="s">
        <v>1</v>
      </c>
      <c r="C4" s="104" t="s">
        <v>1</v>
      </c>
      <c r="D4" s="104" t="s">
        <v>126</v>
      </c>
      <c r="E4" s="104"/>
      <c r="F4" s="104"/>
    </row>
    <row r="5" spans="1:6" ht="20.100000000000001" customHeight="1">
      <c r="A5" s="108" t="s">
        <v>99</v>
      </c>
      <c r="B5" s="108" t="s">
        <v>4</v>
      </c>
      <c r="C5" s="108" t="s">
        <v>137</v>
      </c>
      <c r="D5" s="108" t="s">
        <v>127</v>
      </c>
      <c r="E5" s="108" t="s">
        <v>4</v>
      </c>
      <c r="F5" s="108" t="s">
        <v>5</v>
      </c>
    </row>
    <row r="6" spans="1:6" ht="20.100000000000001" customHeight="1">
      <c r="A6" s="109"/>
      <c r="B6" s="109"/>
      <c r="C6" s="109"/>
      <c r="D6" s="109"/>
      <c r="E6" s="109"/>
      <c r="F6" s="109"/>
    </row>
    <row r="7" spans="1:6" ht="20.100000000000001" customHeight="1">
      <c r="A7" s="71" t="s">
        <v>107</v>
      </c>
      <c r="B7" s="71" t="s">
        <v>1</v>
      </c>
      <c r="C7" s="74" t="s">
        <v>8</v>
      </c>
      <c r="D7" s="71" t="s">
        <v>107</v>
      </c>
      <c r="E7" s="71" t="s">
        <v>1</v>
      </c>
      <c r="F7" s="74">
        <v>2</v>
      </c>
    </row>
    <row r="8" spans="1:6" ht="20.100000000000001" customHeight="1">
      <c r="A8" s="75" t="s">
        <v>128</v>
      </c>
      <c r="B8" s="71" t="s">
        <v>8</v>
      </c>
      <c r="C8" s="76">
        <v>278.16000000000003</v>
      </c>
      <c r="D8" s="75" t="s">
        <v>144</v>
      </c>
      <c r="E8" s="71" t="s">
        <v>39</v>
      </c>
      <c r="F8" s="76"/>
    </row>
    <row r="9" spans="1:6" ht="20.100000000000001" customHeight="1">
      <c r="A9" s="77" t="s">
        <v>141</v>
      </c>
      <c r="B9" s="71" t="s">
        <v>9</v>
      </c>
      <c r="C9" s="76">
        <f>33.5+115.6+3.04+48.4+10.7+29.04+3.19+10+2.12+9.57+13</f>
        <v>278.15999999999997</v>
      </c>
      <c r="D9" s="75" t="s">
        <v>145</v>
      </c>
      <c r="E9" s="71" t="s">
        <v>42</v>
      </c>
      <c r="F9" s="76"/>
    </row>
    <row r="10" spans="1:6" ht="20.100000000000001" customHeight="1">
      <c r="A10" s="75" t="s">
        <v>142</v>
      </c>
      <c r="B10" s="71" t="s">
        <v>10</v>
      </c>
      <c r="C10" s="76"/>
      <c r="D10" s="75" t="s">
        <v>146</v>
      </c>
      <c r="E10" s="71" t="s">
        <v>45</v>
      </c>
      <c r="F10" s="76"/>
    </row>
    <row r="11" spans="1:6" ht="20.100000000000001" customHeight="1">
      <c r="A11" s="75" t="s">
        <v>129</v>
      </c>
      <c r="B11" s="71" t="s">
        <v>11</v>
      </c>
      <c r="C11" s="76"/>
      <c r="D11" s="75" t="s">
        <v>147</v>
      </c>
      <c r="E11" s="71" t="s">
        <v>47</v>
      </c>
      <c r="F11" s="76"/>
    </row>
    <row r="12" spans="1:6" ht="20.100000000000001" customHeight="1">
      <c r="A12" s="75" t="s">
        <v>130</v>
      </c>
      <c r="B12" s="71" t="s">
        <v>12</v>
      </c>
      <c r="C12" s="76"/>
      <c r="D12" s="75" t="s">
        <v>32</v>
      </c>
      <c r="E12" s="71" t="s">
        <v>49</v>
      </c>
      <c r="F12" s="76"/>
    </row>
    <row r="13" spans="1:6" ht="20.100000000000001" customHeight="1">
      <c r="A13" s="75" t="s">
        <v>131</v>
      </c>
      <c r="B13" s="71" t="s">
        <v>13</v>
      </c>
      <c r="C13" s="76"/>
      <c r="D13" s="75" t="s">
        <v>35</v>
      </c>
      <c r="E13" s="71" t="s">
        <v>51</v>
      </c>
      <c r="F13" s="76"/>
    </row>
    <row r="14" spans="1:6" ht="20.100000000000001" customHeight="1">
      <c r="A14" s="75" t="s">
        <v>132</v>
      </c>
      <c r="B14" s="71" t="s">
        <v>14</v>
      </c>
      <c r="C14" s="76"/>
      <c r="D14" s="75" t="s">
        <v>38</v>
      </c>
      <c r="E14" s="71" t="s">
        <v>53</v>
      </c>
      <c r="F14" s="76"/>
    </row>
    <row r="15" spans="1:6" ht="20.100000000000001" customHeight="1">
      <c r="A15" s="75" t="s">
        <v>133</v>
      </c>
      <c r="B15" s="71" t="s">
        <v>15</v>
      </c>
      <c r="C15" s="78"/>
      <c r="D15" s="75" t="s">
        <v>41</v>
      </c>
      <c r="E15" s="71" t="s">
        <v>55</v>
      </c>
      <c r="F15" s="76"/>
    </row>
    <row r="16" spans="1:6" ht="20.100000000000001" customHeight="1">
      <c r="A16" s="79" t="s">
        <v>1</v>
      </c>
      <c r="B16" s="71" t="s">
        <v>16</v>
      </c>
      <c r="C16" s="78"/>
      <c r="D16" s="75" t="s">
        <v>44</v>
      </c>
      <c r="E16" s="71" t="s">
        <v>58</v>
      </c>
      <c r="F16" s="76">
        <f>270.74+13+9.57</f>
        <v>293.31</v>
      </c>
    </row>
    <row r="17" spans="1:6" ht="20.100000000000001" customHeight="1">
      <c r="A17" s="75" t="s">
        <v>1</v>
      </c>
      <c r="B17" s="71" t="s">
        <v>17</v>
      </c>
      <c r="C17" s="78"/>
      <c r="D17" s="75" t="s">
        <v>46</v>
      </c>
      <c r="E17" s="71" t="s">
        <v>61</v>
      </c>
      <c r="F17" s="76"/>
    </row>
    <row r="18" spans="1:6" ht="20.100000000000001" customHeight="1">
      <c r="A18" s="75" t="s">
        <v>1</v>
      </c>
      <c r="B18" s="71" t="s">
        <v>18</v>
      </c>
      <c r="C18" s="76"/>
      <c r="D18" s="75" t="s">
        <v>48</v>
      </c>
      <c r="E18" s="71" t="s">
        <v>64</v>
      </c>
      <c r="F18" s="76"/>
    </row>
    <row r="19" spans="1:6" ht="20.100000000000001" customHeight="1">
      <c r="A19" s="75" t="s">
        <v>1</v>
      </c>
      <c r="B19" s="71" t="s">
        <v>19</v>
      </c>
      <c r="C19" s="76"/>
      <c r="D19" s="75" t="s">
        <v>50</v>
      </c>
      <c r="E19" s="71" t="s">
        <v>67</v>
      </c>
      <c r="F19" s="76"/>
    </row>
    <row r="20" spans="1:6" ht="20.100000000000001" customHeight="1">
      <c r="A20" s="75" t="s">
        <v>1</v>
      </c>
      <c r="B20" s="71" t="s">
        <v>20</v>
      </c>
      <c r="C20" s="76"/>
      <c r="D20" s="75" t="s">
        <v>52</v>
      </c>
      <c r="E20" s="71" t="s">
        <v>70</v>
      </c>
      <c r="F20" s="76"/>
    </row>
    <row r="21" spans="1:6" ht="20.100000000000001" customHeight="1">
      <c r="A21" s="75" t="s">
        <v>1</v>
      </c>
      <c r="B21" s="71" t="s">
        <v>21</v>
      </c>
      <c r="C21" s="76"/>
      <c r="D21" s="75" t="s">
        <v>54</v>
      </c>
      <c r="E21" s="71" t="s">
        <v>73</v>
      </c>
      <c r="F21" s="76"/>
    </row>
    <row r="22" spans="1:6" ht="20.100000000000001" customHeight="1">
      <c r="A22" s="75" t="s">
        <v>1</v>
      </c>
      <c r="B22" s="71" t="s">
        <v>56</v>
      </c>
      <c r="C22" s="76"/>
      <c r="D22" s="75" t="s">
        <v>57</v>
      </c>
      <c r="E22" s="71" t="s">
        <v>76</v>
      </c>
      <c r="F22" s="76"/>
    </row>
    <row r="23" spans="1:6" ht="20.100000000000001" customHeight="1">
      <c r="A23" s="75" t="s">
        <v>1</v>
      </c>
      <c r="B23" s="71" t="s">
        <v>59</v>
      </c>
      <c r="C23" s="76"/>
      <c r="D23" s="75" t="s">
        <v>60</v>
      </c>
      <c r="E23" s="71" t="s">
        <v>79</v>
      </c>
      <c r="F23" s="76"/>
    </row>
    <row r="24" spans="1:6" ht="20.100000000000001" customHeight="1">
      <c r="A24" s="75" t="s">
        <v>1</v>
      </c>
      <c r="B24" s="71" t="s">
        <v>62</v>
      </c>
      <c r="C24" s="76"/>
      <c r="D24" s="75" t="s">
        <v>63</v>
      </c>
      <c r="E24" s="71" t="s">
        <v>81</v>
      </c>
      <c r="F24" s="76"/>
    </row>
    <row r="25" spans="1:6" ht="20.100000000000001" customHeight="1">
      <c r="A25" s="75" t="s">
        <v>1</v>
      </c>
      <c r="B25" s="71" t="s">
        <v>65</v>
      </c>
      <c r="C25" s="76"/>
      <c r="D25" s="75" t="s">
        <v>66</v>
      </c>
      <c r="E25" s="71" t="s">
        <v>24</v>
      </c>
      <c r="F25" s="76"/>
    </row>
    <row r="26" spans="1:6" ht="20.100000000000001" customHeight="1">
      <c r="A26" s="75" t="s">
        <v>1</v>
      </c>
      <c r="B26" s="71" t="s">
        <v>68</v>
      </c>
      <c r="C26" s="76"/>
      <c r="D26" s="75" t="s">
        <v>69</v>
      </c>
      <c r="E26" s="71" t="s">
        <v>27</v>
      </c>
      <c r="F26" s="76">
        <v>10.7</v>
      </c>
    </row>
    <row r="27" spans="1:6" ht="20.100000000000001" customHeight="1">
      <c r="A27" s="75" t="s">
        <v>1</v>
      </c>
      <c r="B27" s="71" t="s">
        <v>71</v>
      </c>
      <c r="C27" s="76"/>
      <c r="D27" s="75" t="s">
        <v>72</v>
      </c>
      <c r="E27" s="71" t="s">
        <v>29</v>
      </c>
      <c r="F27" s="76"/>
    </row>
    <row r="28" spans="1:6" ht="20.100000000000001" customHeight="1">
      <c r="A28" s="75" t="s">
        <v>1</v>
      </c>
      <c r="B28" s="71" t="s">
        <v>74</v>
      </c>
      <c r="C28" s="76"/>
      <c r="D28" s="75" t="s">
        <v>75</v>
      </c>
      <c r="E28" s="71" t="s">
        <v>31</v>
      </c>
      <c r="F28" s="76"/>
    </row>
    <row r="29" spans="1:6" ht="20.100000000000001" customHeight="1">
      <c r="A29" s="75" t="s">
        <v>1</v>
      </c>
      <c r="B29" s="71" t="s">
        <v>77</v>
      </c>
      <c r="C29" s="76"/>
      <c r="D29" s="75" t="s">
        <v>78</v>
      </c>
      <c r="E29" s="71" t="s">
        <v>34</v>
      </c>
      <c r="F29" s="76"/>
    </row>
    <row r="30" spans="1:6" ht="20.100000000000001" customHeight="1">
      <c r="A30" s="75" t="s">
        <v>1</v>
      </c>
      <c r="B30" s="71" t="s">
        <v>80</v>
      </c>
      <c r="C30" s="76"/>
      <c r="D30" s="75" t="s">
        <v>1</v>
      </c>
      <c r="E30" s="71" t="s">
        <v>37</v>
      </c>
      <c r="F30" s="80"/>
    </row>
    <row r="31" spans="1:6" ht="20.100000000000001" customHeight="1">
      <c r="A31" s="81" t="s">
        <v>82</v>
      </c>
      <c r="B31" s="71" t="s">
        <v>83</v>
      </c>
      <c r="C31" s="76">
        <f>C8+C11+C12+C13+C14+C15</f>
        <v>278.16000000000003</v>
      </c>
      <c r="D31" s="71" t="s">
        <v>84</v>
      </c>
      <c r="E31" s="71" t="s">
        <v>40</v>
      </c>
      <c r="F31" s="82">
        <f>SUM(F8:F30)</f>
        <v>304.01</v>
      </c>
    </row>
    <row r="32" spans="1:6" ht="20.100000000000001" customHeight="1">
      <c r="A32" s="75" t="s">
        <v>153</v>
      </c>
      <c r="B32" s="71" t="s">
        <v>85</v>
      </c>
      <c r="C32" s="76"/>
      <c r="D32" s="71" t="s">
        <v>138</v>
      </c>
      <c r="E32" s="71" t="s">
        <v>43</v>
      </c>
      <c r="F32" s="76"/>
    </row>
    <row r="33" spans="1:6" ht="20.100000000000001" customHeight="1">
      <c r="A33" s="75" t="s">
        <v>187</v>
      </c>
      <c r="B33" s="71" t="s">
        <v>86</v>
      </c>
      <c r="C33" s="76">
        <v>25.85</v>
      </c>
      <c r="D33" s="77"/>
      <c r="E33" s="71" t="s">
        <v>157</v>
      </c>
      <c r="F33" s="82"/>
    </row>
    <row r="34" spans="1:6" ht="20.100000000000001" customHeight="1">
      <c r="A34" s="75" t="s">
        <v>134</v>
      </c>
      <c r="B34" s="71" t="s">
        <v>87</v>
      </c>
      <c r="C34" s="76"/>
      <c r="D34" s="77"/>
      <c r="E34" s="71" t="s">
        <v>158</v>
      </c>
      <c r="F34" s="82"/>
    </row>
    <row r="35" spans="1:6" ht="20.100000000000001" customHeight="1">
      <c r="A35" s="75" t="s">
        <v>135</v>
      </c>
      <c r="B35" s="71" t="s">
        <v>88</v>
      </c>
      <c r="C35" s="76"/>
      <c r="D35" s="77"/>
      <c r="E35" s="71" t="s">
        <v>159</v>
      </c>
      <c r="F35" s="82"/>
    </row>
    <row r="36" spans="1:6" ht="20.100000000000001" customHeight="1">
      <c r="A36" s="75" t="s">
        <v>136</v>
      </c>
      <c r="B36" s="71" t="s">
        <v>89</v>
      </c>
      <c r="C36" s="78"/>
      <c r="D36" s="77"/>
      <c r="E36" s="71" t="s">
        <v>160</v>
      </c>
      <c r="F36" s="82"/>
    </row>
    <row r="37" spans="1:6" ht="20.100000000000001" customHeight="1">
      <c r="A37" s="75" t="s">
        <v>1</v>
      </c>
      <c r="B37" s="71" t="s">
        <v>91</v>
      </c>
      <c r="C37" s="78" t="s">
        <v>1</v>
      </c>
      <c r="D37" s="77"/>
      <c r="E37" s="71" t="s">
        <v>161</v>
      </c>
      <c r="F37" s="82"/>
    </row>
    <row r="38" spans="1:6" ht="20.100000000000001" customHeight="1">
      <c r="A38" s="75" t="s">
        <v>1</v>
      </c>
      <c r="B38" s="71" t="s">
        <v>23</v>
      </c>
      <c r="C38" s="78" t="s">
        <v>1</v>
      </c>
      <c r="D38" s="77"/>
      <c r="E38" s="71" t="s">
        <v>162</v>
      </c>
      <c r="F38" s="82"/>
    </row>
    <row r="39" spans="1:6" ht="20.100000000000001" customHeight="1">
      <c r="A39" s="75" t="s">
        <v>1</v>
      </c>
      <c r="B39" s="71" t="s">
        <v>26</v>
      </c>
      <c r="C39" s="76" t="s">
        <v>1</v>
      </c>
      <c r="D39" s="77"/>
      <c r="E39" s="71" t="s">
        <v>163</v>
      </c>
      <c r="F39" s="82"/>
    </row>
    <row r="40" spans="1:6" ht="20.100000000000001" customHeight="1">
      <c r="A40" s="75" t="s">
        <v>1</v>
      </c>
      <c r="B40" s="71" t="s">
        <v>28</v>
      </c>
      <c r="C40" s="76" t="s">
        <v>1</v>
      </c>
      <c r="D40" s="77"/>
      <c r="E40" s="71" t="s">
        <v>164</v>
      </c>
      <c r="F40" s="82"/>
    </row>
    <row r="41" spans="1:6" ht="20.100000000000001" customHeight="1">
      <c r="A41" s="75" t="s">
        <v>1</v>
      </c>
      <c r="B41" s="71" t="s">
        <v>30</v>
      </c>
      <c r="C41" s="76" t="s">
        <v>1</v>
      </c>
      <c r="D41" s="77" t="s">
        <v>1</v>
      </c>
      <c r="E41" s="71" t="s">
        <v>165</v>
      </c>
      <c r="F41" s="82" t="s">
        <v>1</v>
      </c>
    </row>
    <row r="42" spans="1:6" ht="20.100000000000001" customHeight="1">
      <c r="A42" s="75" t="s">
        <v>1</v>
      </c>
      <c r="B42" s="71" t="s">
        <v>33</v>
      </c>
      <c r="C42" s="76" t="s">
        <v>1</v>
      </c>
      <c r="D42" s="77" t="s">
        <v>1</v>
      </c>
      <c r="E42" s="71" t="s">
        <v>166</v>
      </c>
      <c r="F42" s="82" t="s">
        <v>1</v>
      </c>
    </row>
    <row r="43" spans="1:6" ht="20.100000000000001" customHeight="1">
      <c r="A43" s="81" t="s">
        <v>139</v>
      </c>
      <c r="B43" s="71" t="s">
        <v>36</v>
      </c>
      <c r="C43" s="76">
        <f>C31+C33</f>
        <v>304.01000000000005</v>
      </c>
      <c r="D43" s="71" t="s">
        <v>140</v>
      </c>
      <c r="E43" s="71" t="s">
        <v>167</v>
      </c>
      <c r="F43" s="82">
        <f>F31+F32</f>
        <v>304.01</v>
      </c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honeticPr fontId="2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N17"/>
  <sheetViews>
    <sheetView topLeftCell="C1" workbookViewId="0">
      <selection activeCell="F17" sqref="F17"/>
    </sheetView>
  </sheetViews>
  <sheetFormatPr defaultRowHeight="12.75"/>
  <cols>
    <col min="1" max="3" width="3.140625" customWidth="1"/>
    <col min="4" max="4" width="37.42578125" customWidth="1"/>
    <col min="5" max="5" width="14.140625" customWidth="1"/>
    <col min="6" max="6" width="15" customWidth="1"/>
    <col min="7" max="7" width="16.42578125" customWidth="1"/>
    <col min="8" max="8" width="11.140625" customWidth="1"/>
    <col min="9" max="9" width="11.7109375" customWidth="1"/>
    <col min="10" max="10" width="10" customWidth="1"/>
    <col min="11" max="11" width="14.42578125" customWidth="1"/>
    <col min="12" max="12" width="14" customWidth="1"/>
    <col min="13" max="13" width="15.5703125" customWidth="1"/>
    <col min="14" max="14" width="16" customWidth="1"/>
    <col min="15" max="15" width="9.7109375" customWidth="1"/>
  </cols>
  <sheetData>
    <row r="1" spans="1:14" ht="15">
      <c r="N1" s="7" t="s">
        <v>169</v>
      </c>
    </row>
    <row r="2" spans="1:14" ht="27">
      <c r="A2" s="110" t="s">
        <v>312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s="8" customFormat="1" ht="22.5" customHeight="1">
      <c r="A3" s="111" t="s">
        <v>314</v>
      </c>
      <c r="B3" s="112"/>
      <c r="C3" s="112"/>
      <c r="D3" s="112"/>
      <c r="E3" s="23"/>
      <c r="F3" s="9"/>
      <c r="G3" s="9"/>
      <c r="N3" s="1" t="s">
        <v>143</v>
      </c>
    </row>
    <row r="4" spans="1:14" ht="15.4" customHeight="1">
      <c r="A4" s="115" t="s">
        <v>99</v>
      </c>
      <c r="B4" s="115" t="s">
        <v>1</v>
      </c>
      <c r="C4" s="115" t="s">
        <v>1</v>
      </c>
      <c r="D4" s="115" t="s">
        <v>1</v>
      </c>
      <c r="E4" s="115" t="s">
        <v>94</v>
      </c>
      <c r="F4" s="116" t="s">
        <v>188</v>
      </c>
      <c r="G4" s="116" t="s">
        <v>189</v>
      </c>
      <c r="H4" s="116" t="s">
        <v>148</v>
      </c>
      <c r="I4" s="116" t="s">
        <v>149</v>
      </c>
      <c r="J4" s="116" t="s">
        <v>150</v>
      </c>
      <c r="K4" s="116" t="s">
        <v>151</v>
      </c>
      <c r="L4" s="116" t="s">
        <v>152</v>
      </c>
      <c r="M4" s="113" t="s">
        <v>154</v>
      </c>
      <c r="N4" s="115" t="s">
        <v>155</v>
      </c>
    </row>
    <row r="5" spans="1:14" ht="15.4" customHeight="1">
      <c r="A5" s="116" t="s">
        <v>100</v>
      </c>
      <c r="B5" s="116" t="s">
        <v>1</v>
      </c>
      <c r="C5" s="116" t="s">
        <v>1</v>
      </c>
      <c r="D5" s="115" t="s">
        <v>101</v>
      </c>
      <c r="E5" s="115"/>
      <c r="F5" s="116" t="s">
        <v>1</v>
      </c>
      <c r="G5" s="116"/>
      <c r="H5" s="116" t="s">
        <v>1</v>
      </c>
      <c r="I5" s="116" t="s">
        <v>1</v>
      </c>
      <c r="J5" s="116" t="s">
        <v>1</v>
      </c>
      <c r="K5" s="116" t="s">
        <v>1</v>
      </c>
      <c r="L5" s="116"/>
      <c r="M5" s="114"/>
      <c r="N5" s="115"/>
    </row>
    <row r="6" spans="1:14" ht="15.4" customHeight="1">
      <c r="A6" s="116" t="s">
        <v>1</v>
      </c>
      <c r="B6" s="116" t="s">
        <v>1</v>
      </c>
      <c r="C6" s="116" t="s">
        <v>1</v>
      </c>
      <c r="D6" s="115" t="s">
        <v>1</v>
      </c>
      <c r="E6" s="115"/>
      <c r="F6" s="116" t="s">
        <v>1</v>
      </c>
      <c r="G6" s="116"/>
      <c r="H6" s="116" t="s">
        <v>1</v>
      </c>
      <c r="I6" s="116" t="s">
        <v>1</v>
      </c>
      <c r="J6" s="116" t="s">
        <v>1</v>
      </c>
      <c r="K6" s="116" t="s">
        <v>1</v>
      </c>
      <c r="L6" s="116"/>
      <c r="M6" s="114"/>
      <c r="N6" s="115"/>
    </row>
    <row r="7" spans="1:14" ht="15.4" customHeight="1">
      <c r="A7" s="116" t="s">
        <v>1</v>
      </c>
      <c r="B7" s="116" t="s">
        <v>1</v>
      </c>
      <c r="C7" s="116" t="s">
        <v>1</v>
      </c>
      <c r="D7" s="115" t="s">
        <v>1</v>
      </c>
      <c r="E7" s="115"/>
      <c r="F7" s="116" t="s">
        <v>1</v>
      </c>
      <c r="G7" s="116"/>
      <c r="H7" s="116" t="s">
        <v>1</v>
      </c>
      <c r="I7" s="116" t="s">
        <v>1</v>
      </c>
      <c r="J7" s="116" t="s">
        <v>1</v>
      </c>
      <c r="K7" s="116" t="s">
        <v>1</v>
      </c>
      <c r="L7" s="116"/>
      <c r="M7" s="114"/>
      <c r="N7" s="115"/>
    </row>
    <row r="8" spans="1:14" ht="15.4" customHeight="1">
      <c r="A8" s="115" t="s">
        <v>104</v>
      </c>
      <c r="B8" s="115" t="s">
        <v>105</v>
      </c>
      <c r="C8" s="115" t="s">
        <v>106</v>
      </c>
      <c r="D8" s="3" t="s">
        <v>107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</row>
    <row r="9" spans="1:14" ht="15.4" customHeight="1">
      <c r="A9" s="115" t="s">
        <v>1</v>
      </c>
      <c r="B9" s="115" t="s">
        <v>1</v>
      </c>
      <c r="C9" s="115" t="s">
        <v>1</v>
      </c>
      <c r="D9" s="3" t="s">
        <v>93</v>
      </c>
      <c r="E9" s="28">
        <f>F9+N9</f>
        <v>304.01</v>
      </c>
      <c r="F9" s="13">
        <f>F10+F15</f>
        <v>278.15999999999997</v>
      </c>
      <c r="G9" s="14"/>
      <c r="H9" s="4"/>
      <c r="I9" s="4"/>
      <c r="J9" s="4"/>
      <c r="K9" s="4"/>
      <c r="L9" s="4"/>
      <c r="M9" s="4"/>
      <c r="N9" s="4">
        <v>25.85</v>
      </c>
    </row>
    <row r="10" spans="1:14" ht="15.4" customHeight="1">
      <c r="A10" s="117" t="s">
        <v>212</v>
      </c>
      <c r="B10" s="118" t="s">
        <v>1</v>
      </c>
      <c r="C10" s="118" t="s">
        <v>1</v>
      </c>
      <c r="D10" s="24" t="s">
        <v>213</v>
      </c>
      <c r="E10" s="28">
        <f t="shared" ref="E10:E17" si="0">F10+N10</f>
        <v>293.31</v>
      </c>
      <c r="F10" s="11">
        <f>F11</f>
        <v>267.45999999999998</v>
      </c>
      <c r="G10" s="12"/>
      <c r="H10" s="4"/>
      <c r="I10" s="4"/>
      <c r="J10" s="4"/>
      <c r="K10" s="4"/>
      <c r="L10" s="4"/>
      <c r="M10" s="4"/>
      <c r="N10" s="4">
        <v>25.85</v>
      </c>
    </row>
    <row r="11" spans="1:14" ht="15.4" customHeight="1">
      <c r="A11" s="117" t="s">
        <v>214</v>
      </c>
      <c r="B11" s="118" t="s">
        <v>1</v>
      </c>
      <c r="C11" s="118" t="s">
        <v>1</v>
      </c>
      <c r="D11" s="27" t="s">
        <v>215</v>
      </c>
      <c r="E11" s="28">
        <f t="shared" si="0"/>
        <v>293.31</v>
      </c>
      <c r="F11" s="11">
        <f>F12+F13+F14</f>
        <v>267.45999999999998</v>
      </c>
      <c r="G11" s="12"/>
      <c r="H11" s="4"/>
      <c r="I11" s="4"/>
      <c r="J11" s="4"/>
      <c r="K11" s="4"/>
      <c r="L11" s="4"/>
      <c r="M11" s="4"/>
      <c r="N11" s="4">
        <v>25.85</v>
      </c>
    </row>
    <row r="12" spans="1:14" ht="15.4" customHeight="1">
      <c r="A12" s="117">
        <v>2100716</v>
      </c>
      <c r="B12" s="118" t="s">
        <v>1</v>
      </c>
      <c r="C12" s="118" t="s">
        <v>1</v>
      </c>
      <c r="D12" s="27" t="s">
        <v>223</v>
      </c>
      <c r="E12" s="28">
        <f t="shared" si="0"/>
        <v>11</v>
      </c>
      <c r="F12" s="11">
        <v>11</v>
      </c>
      <c r="G12" s="12"/>
      <c r="H12" s="4"/>
      <c r="I12" s="4"/>
      <c r="J12" s="4"/>
      <c r="K12" s="4"/>
      <c r="L12" s="4"/>
      <c r="M12" s="4"/>
      <c r="N12" s="4"/>
    </row>
    <row r="13" spans="1:14" ht="15.4" customHeight="1">
      <c r="A13" s="117">
        <v>2100717</v>
      </c>
      <c r="B13" s="118" t="s">
        <v>1</v>
      </c>
      <c r="C13" s="118" t="s">
        <v>1</v>
      </c>
      <c r="D13" s="27" t="s">
        <v>222</v>
      </c>
      <c r="E13" s="28">
        <f t="shared" si="0"/>
        <v>220.95999999999998</v>
      </c>
      <c r="F13" s="11">
        <f>211.39+9.57</f>
        <v>220.95999999999998</v>
      </c>
      <c r="G13" s="12"/>
      <c r="H13" s="4"/>
      <c r="I13" s="4"/>
      <c r="J13" s="4"/>
      <c r="K13" s="4"/>
      <c r="L13" s="4"/>
      <c r="M13" s="4"/>
      <c r="N13" s="4"/>
    </row>
    <row r="14" spans="1:14" ht="15.4" customHeight="1">
      <c r="A14" s="117">
        <v>2100799</v>
      </c>
      <c r="B14" s="118" t="s">
        <v>1</v>
      </c>
      <c r="C14" s="118" t="s">
        <v>1</v>
      </c>
      <c r="D14" s="27" t="s">
        <v>224</v>
      </c>
      <c r="E14" s="28">
        <f t="shared" si="0"/>
        <v>35.5</v>
      </c>
      <c r="F14" s="11">
        <v>35.5</v>
      </c>
      <c r="G14" s="12"/>
      <c r="H14" s="4"/>
      <c r="I14" s="4"/>
      <c r="J14" s="4"/>
      <c r="K14" s="4"/>
      <c r="L14" s="4"/>
      <c r="M14" s="4"/>
      <c r="N14" s="4"/>
    </row>
    <row r="15" spans="1:14" ht="15.4" customHeight="1">
      <c r="A15" s="117" t="s">
        <v>216</v>
      </c>
      <c r="B15" s="118" t="s">
        <v>1</v>
      </c>
      <c r="C15" s="118" t="s">
        <v>1</v>
      </c>
      <c r="D15" s="24" t="s">
        <v>217</v>
      </c>
      <c r="E15" s="28">
        <f t="shared" si="0"/>
        <v>10.7</v>
      </c>
      <c r="F15" s="11">
        <f>F16</f>
        <v>10.7</v>
      </c>
      <c r="G15" s="12"/>
      <c r="H15" s="4"/>
      <c r="I15" s="4"/>
      <c r="J15" s="4"/>
      <c r="K15" s="4"/>
      <c r="L15" s="4"/>
      <c r="M15" s="4"/>
      <c r="N15" s="4"/>
    </row>
    <row r="16" spans="1:14" ht="15.4" customHeight="1">
      <c r="A16" s="117" t="s">
        <v>218</v>
      </c>
      <c r="B16" s="118" t="s">
        <v>1</v>
      </c>
      <c r="C16" s="118" t="s">
        <v>1</v>
      </c>
      <c r="D16" s="24" t="s">
        <v>219</v>
      </c>
      <c r="E16" s="28">
        <f t="shared" si="0"/>
        <v>10.7</v>
      </c>
      <c r="F16" s="11">
        <f>F17</f>
        <v>10.7</v>
      </c>
      <c r="G16" s="12"/>
      <c r="H16" s="4"/>
      <c r="I16" s="4"/>
      <c r="J16" s="4"/>
      <c r="K16" s="4"/>
      <c r="L16" s="4"/>
      <c r="M16" s="4"/>
      <c r="N16" s="4"/>
    </row>
    <row r="17" spans="1:14" ht="15.4" customHeight="1">
      <c r="A17" s="117" t="s">
        <v>220</v>
      </c>
      <c r="B17" s="118" t="s">
        <v>1</v>
      </c>
      <c r="C17" s="118" t="s">
        <v>1</v>
      </c>
      <c r="D17" s="24" t="s">
        <v>211</v>
      </c>
      <c r="E17" s="28">
        <f t="shared" si="0"/>
        <v>10.7</v>
      </c>
      <c r="F17" s="11">
        <v>10.7</v>
      </c>
      <c r="G17" s="12"/>
      <c r="H17" s="4"/>
      <c r="I17" s="4"/>
      <c r="J17" s="4"/>
      <c r="K17" s="4"/>
      <c r="L17" s="4"/>
      <c r="M17" s="4"/>
      <c r="N17" s="4"/>
    </row>
  </sheetData>
  <mergeCells count="26">
    <mergeCell ref="A16:C16"/>
    <mergeCell ref="C8:C9"/>
    <mergeCell ref="A17:C17"/>
    <mergeCell ref="A13:C13"/>
    <mergeCell ref="A10:C10"/>
    <mergeCell ref="B8:B9"/>
    <mergeCell ref="A8:A9"/>
    <mergeCell ref="A11:C11"/>
    <mergeCell ref="A12:C12"/>
    <mergeCell ref="A14:C14"/>
    <mergeCell ref="A15:C15"/>
    <mergeCell ref="A4:D4"/>
    <mergeCell ref="J4:J7"/>
    <mergeCell ref="K4:K7"/>
    <mergeCell ref="F4:F7"/>
    <mergeCell ref="G4:G7"/>
    <mergeCell ref="A2:N2"/>
    <mergeCell ref="A3:D3"/>
    <mergeCell ref="M4:M7"/>
    <mergeCell ref="N4:N7"/>
    <mergeCell ref="E4:E7"/>
    <mergeCell ref="I4:I7"/>
    <mergeCell ref="L4:L7"/>
    <mergeCell ref="A5:C7"/>
    <mergeCell ref="D5:D7"/>
    <mergeCell ref="H4:H7"/>
  </mergeCells>
  <phoneticPr fontId="2" type="noConversion"/>
  <pageMargins left="0.75" right="0.75" top="1" bottom="1" header="0.5" footer="0.5"/>
  <pageSetup paperSize="9" scale="71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J17"/>
  <sheetViews>
    <sheetView workbookViewId="0">
      <selection activeCell="D32" sqref="D32"/>
    </sheetView>
  </sheetViews>
  <sheetFormatPr defaultRowHeight="12.75"/>
  <cols>
    <col min="1" max="1" width="5.42578125" customWidth="1"/>
    <col min="2" max="2" width="5" customWidth="1"/>
    <col min="3" max="3" width="4.42578125" customWidth="1"/>
    <col min="4" max="4" width="30" customWidth="1"/>
    <col min="5" max="10" width="16" customWidth="1"/>
    <col min="11" max="11" width="9.7109375" customWidth="1"/>
  </cols>
  <sheetData>
    <row r="1" spans="1:10" ht="20.25" customHeight="1">
      <c r="J1" s="6" t="s">
        <v>170</v>
      </c>
    </row>
    <row r="2" spans="1:10" ht="27">
      <c r="A2" s="119" t="s">
        <v>316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8.75" customHeight="1">
      <c r="A3" s="5" t="s">
        <v>313</v>
      </c>
      <c r="E3" s="22"/>
      <c r="J3" s="2" t="s">
        <v>108</v>
      </c>
    </row>
    <row r="4" spans="1:10" ht="15.4" customHeight="1">
      <c r="A4" s="116" t="s">
        <v>99</v>
      </c>
      <c r="B4" s="116" t="s">
        <v>1</v>
      </c>
      <c r="C4" s="116" t="s">
        <v>1</v>
      </c>
      <c r="D4" s="116" t="s">
        <v>1</v>
      </c>
      <c r="E4" s="116" t="s">
        <v>84</v>
      </c>
      <c r="F4" s="116" t="s">
        <v>190</v>
      </c>
      <c r="G4" s="116" t="s">
        <v>191</v>
      </c>
      <c r="H4" s="116" t="s">
        <v>192</v>
      </c>
      <c r="I4" s="116" t="s">
        <v>193</v>
      </c>
      <c r="J4" s="116" t="s">
        <v>194</v>
      </c>
    </row>
    <row r="5" spans="1:10" ht="15.4" customHeight="1">
      <c r="A5" s="116" t="s">
        <v>100</v>
      </c>
      <c r="B5" s="116" t="s">
        <v>1</v>
      </c>
      <c r="C5" s="116" t="s">
        <v>1</v>
      </c>
      <c r="D5" s="116" t="s">
        <v>101</v>
      </c>
      <c r="E5" s="116" t="s">
        <v>1</v>
      </c>
      <c r="F5" s="116" t="s">
        <v>1</v>
      </c>
      <c r="G5" s="116" t="s">
        <v>1</v>
      </c>
      <c r="H5" s="116" t="s">
        <v>1</v>
      </c>
      <c r="I5" s="116" t="s">
        <v>1</v>
      </c>
      <c r="J5" s="116" t="s">
        <v>1</v>
      </c>
    </row>
    <row r="6" spans="1:10" ht="13.9" customHeight="1">
      <c r="A6" s="116" t="s">
        <v>1</v>
      </c>
      <c r="B6" s="116" t="s">
        <v>1</v>
      </c>
      <c r="C6" s="116" t="s">
        <v>1</v>
      </c>
      <c r="D6" s="116" t="s">
        <v>1</v>
      </c>
      <c r="E6" s="116" t="s">
        <v>1</v>
      </c>
      <c r="F6" s="116" t="s">
        <v>1</v>
      </c>
      <c r="G6" s="116" t="s">
        <v>1</v>
      </c>
      <c r="H6" s="116" t="s">
        <v>1</v>
      </c>
      <c r="I6" s="116" t="s">
        <v>1</v>
      </c>
      <c r="J6" s="116" t="s">
        <v>1</v>
      </c>
    </row>
    <row r="7" spans="1:10" ht="30.75" customHeight="1">
      <c r="A7" s="116" t="s">
        <v>1</v>
      </c>
      <c r="B7" s="116" t="s">
        <v>1</v>
      </c>
      <c r="C7" s="116" t="s">
        <v>1</v>
      </c>
      <c r="D7" s="116" t="s">
        <v>1</v>
      </c>
      <c r="E7" s="116" t="s">
        <v>1</v>
      </c>
      <c r="F7" s="116" t="s">
        <v>1</v>
      </c>
      <c r="G7" s="116" t="s">
        <v>1</v>
      </c>
      <c r="H7" s="116" t="s">
        <v>1</v>
      </c>
      <c r="I7" s="116" t="s">
        <v>1</v>
      </c>
      <c r="J7" s="116" t="s">
        <v>1</v>
      </c>
    </row>
    <row r="8" spans="1:10" ht="15.4" customHeight="1">
      <c r="A8" s="116" t="s">
        <v>104</v>
      </c>
      <c r="B8" s="116" t="s">
        <v>105</v>
      </c>
      <c r="C8" s="116" t="s">
        <v>106</v>
      </c>
      <c r="D8" s="10" t="s">
        <v>107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</row>
    <row r="9" spans="1:10" ht="15.4" customHeight="1">
      <c r="A9" s="116" t="s">
        <v>1</v>
      </c>
      <c r="B9" s="116" t="s">
        <v>1</v>
      </c>
      <c r="C9" s="116" t="s">
        <v>1</v>
      </c>
      <c r="D9" s="10" t="s">
        <v>93</v>
      </c>
      <c r="E9" s="4">
        <f>E10+E15</f>
        <v>304.01</v>
      </c>
      <c r="F9" s="4">
        <f>F10+F15</f>
        <v>247.93999999999997</v>
      </c>
      <c r="G9" s="4">
        <f>G10+G15</f>
        <v>56.07</v>
      </c>
      <c r="H9" s="4"/>
      <c r="I9" s="4"/>
      <c r="J9" s="4"/>
    </row>
    <row r="10" spans="1:10" ht="15.4" customHeight="1">
      <c r="A10" s="117" t="s">
        <v>212</v>
      </c>
      <c r="B10" s="118" t="s">
        <v>1</v>
      </c>
      <c r="C10" s="118" t="s">
        <v>1</v>
      </c>
      <c r="D10" s="24" t="s">
        <v>213</v>
      </c>
      <c r="E10" s="25">
        <f t="shared" ref="E10:E17" si="0">F10+G10</f>
        <v>293.31</v>
      </c>
      <c r="F10" s="26">
        <f>F11</f>
        <v>237.23999999999998</v>
      </c>
      <c r="G10" s="26">
        <f>G11</f>
        <v>56.07</v>
      </c>
      <c r="H10" s="4"/>
      <c r="I10" s="4"/>
      <c r="J10" s="4"/>
    </row>
    <row r="11" spans="1:10" ht="15.4" customHeight="1">
      <c r="A11" s="117" t="s">
        <v>214</v>
      </c>
      <c r="B11" s="118" t="s">
        <v>1</v>
      </c>
      <c r="C11" s="118" t="s">
        <v>1</v>
      </c>
      <c r="D11" s="27" t="s">
        <v>215</v>
      </c>
      <c r="E11" s="25">
        <f t="shared" si="0"/>
        <v>293.31</v>
      </c>
      <c r="F11" s="26">
        <f>SUM(F12:F14)</f>
        <v>237.23999999999998</v>
      </c>
      <c r="G11" s="26">
        <f>SUM(G12:G14)</f>
        <v>56.07</v>
      </c>
      <c r="H11" s="4"/>
      <c r="I11" s="4"/>
      <c r="J11" s="4"/>
    </row>
    <row r="12" spans="1:10" ht="15.4" customHeight="1">
      <c r="A12" s="117">
        <v>2100716</v>
      </c>
      <c r="B12" s="118" t="s">
        <v>1</v>
      </c>
      <c r="C12" s="118" t="s">
        <v>1</v>
      </c>
      <c r="D12" s="27" t="s">
        <v>223</v>
      </c>
      <c r="E12" s="25">
        <f t="shared" si="0"/>
        <v>3.5</v>
      </c>
      <c r="F12" s="26">
        <v>0</v>
      </c>
      <c r="G12" s="26">
        <v>3.5</v>
      </c>
      <c r="H12" s="4"/>
      <c r="I12" s="4"/>
      <c r="J12" s="4"/>
    </row>
    <row r="13" spans="1:10" ht="15.4" customHeight="1">
      <c r="A13" s="117">
        <v>2100717</v>
      </c>
      <c r="B13" s="118" t="s">
        <v>1</v>
      </c>
      <c r="C13" s="118" t="s">
        <v>1</v>
      </c>
      <c r="D13" s="27" t="s">
        <v>222</v>
      </c>
      <c r="E13" s="25">
        <f>F13+G13</f>
        <v>254.30999999999997</v>
      </c>
      <c r="F13" s="26">
        <f>115.6+3.04+48.4+29.04+3.19+10+2.12+25.85</f>
        <v>237.23999999999998</v>
      </c>
      <c r="G13" s="26">
        <f>7.5+9.57</f>
        <v>17.07</v>
      </c>
      <c r="H13" s="4"/>
      <c r="I13" s="4"/>
      <c r="J13" s="4"/>
    </row>
    <row r="14" spans="1:10" ht="15.4" customHeight="1">
      <c r="A14" s="117">
        <v>2100799</v>
      </c>
      <c r="B14" s="118" t="s">
        <v>1</v>
      </c>
      <c r="C14" s="118" t="s">
        <v>1</v>
      </c>
      <c r="D14" s="27" t="s">
        <v>224</v>
      </c>
      <c r="E14" s="25">
        <f t="shared" si="0"/>
        <v>35.5</v>
      </c>
      <c r="F14" s="26">
        <v>0</v>
      </c>
      <c r="G14" s="26">
        <f>10+6.5+6+13</f>
        <v>35.5</v>
      </c>
      <c r="H14" s="4"/>
      <c r="I14" s="4"/>
      <c r="J14" s="4"/>
    </row>
    <row r="15" spans="1:10" ht="15.4" customHeight="1">
      <c r="A15" s="117" t="s">
        <v>216</v>
      </c>
      <c r="B15" s="118" t="s">
        <v>1</v>
      </c>
      <c r="C15" s="118" t="s">
        <v>1</v>
      </c>
      <c r="D15" s="24" t="s">
        <v>217</v>
      </c>
      <c r="E15" s="25">
        <f t="shared" si="0"/>
        <v>10.7</v>
      </c>
      <c r="F15" s="26">
        <f>F16</f>
        <v>10.7</v>
      </c>
      <c r="G15" s="26">
        <f>G16</f>
        <v>0</v>
      </c>
      <c r="H15" s="4"/>
      <c r="I15" s="4"/>
      <c r="J15" s="4"/>
    </row>
    <row r="16" spans="1:10" ht="15.4" customHeight="1">
      <c r="A16" s="117" t="s">
        <v>218</v>
      </c>
      <c r="B16" s="118" t="s">
        <v>1</v>
      </c>
      <c r="C16" s="118" t="s">
        <v>1</v>
      </c>
      <c r="D16" s="24" t="s">
        <v>219</v>
      </c>
      <c r="E16" s="25">
        <f t="shared" si="0"/>
        <v>10.7</v>
      </c>
      <c r="F16" s="26">
        <f>F17</f>
        <v>10.7</v>
      </c>
      <c r="G16" s="26">
        <v>0</v>
      </c>
      <c r="H16" s="4"/>
      <c r="I16" s="4"/>
      <c r="J16" s="4"/>
    </row>
    <row r="17" spans="1:10" ht="15.4" customHeight="1">
      <c r="A17" s="117" t="s">
        <v>220</v>
      </c>
      <c r="B17" s="118" t="s">
        <v>1</v>
      </c>
      <c r="C17" s="118" t="s">
        <v>1</v>
      </c>
      <c r="D17" s="24" t="s">
        <v>211</v>
      </c>
      <c r="E17" s="25">
        <f t="shared" si="0"/>
        <v>10.7</v>
      </c>
      <c r="F17" s="26">
        <v>10.7</v>
      </c>
      <c r="G17" s="26">
        <v>0</v>
      </c>
      <c r="H17" s="4"/>
      <c r="I17" s="4"/>
      <c r="J17" s="4"/>
    </row>
  </sheetData>
  <mergeCells count="21">
    <mergeCell ref="F4:F7"/>
    <mergeCell ref="C8:C9"/>
    <mergeCell ref="A8:A9"/>
    <mergeCell ref="A10:C10"/>
    <mergeCell ref="A2:J2"/>
    <mergeCell ref="A4:D4"/>
    <mergeCell ref="E4:E7"/>
    <mergeCell ref="A5:C7"/>
    <mergeCell ref="D5:D7"/>
    <mergeCell ref="H4:H7"/>
    <mergeCell ref="G4:G7"/>
    <mergeCell ref="B8:B9"/>
    <mergeCell ref="I4:I7"/>
    <mergeCell ref="A11:C11"/>
    <mergeCell ref="A17:C17"/>
    <mergeCell ref="J4:J7"/>
    <mergeCell ref="A16:C16"/>
    <mergeCell ref="A13:C13"/>
    <mergeCell ref="A12:C12"/>
    <mergeCell ref="A15:C15"/>
    <mergeCell ref="A14:C14"/>
  </mergeCells>
  <phoneticPr fontId="2" type="noConversion"/>
  <pageMargins left="0.75" right="0.75" top="1" bottom="1" header="0.5" footer="0.5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10</vt:i4>
      </vt:variant>
    </vt:vector>
  </HeadingPairs>
  <TitlesOfParts>
    <vt:vector size="20" baseType="lpstr">
      <vt:lpstr>（预表1）财政拨款收支总表</vt:lpstr>
      <vt:lpstr>（预表2）一般公共预算支出表</vt:lpstr>
      <vt:lpstr>（预表3-1）一般公共预算基本支出表 </vt:lpstr>
      <vt:lpstr>（预表3-2）一般公共预算基本支出表 </vt:lpstr>
      <vt:lpstr>（预表4）一般公共预算“三公”经费支出表 </vt:lpstr>
      <vt:lpstr>（预表5）政府性基金预算支出表</vt:lpstr>
      <vt:lpstr>（预表6）部门收支总表</vt:lpstr>
      <vt:lpstr>（预表7）部门收入总表</vt:lpstr>
      <vt:lpstr>（预表8）部门支出总表</vt:lpstr>
      <vt:lpstr>（预表9）政府采购预算表</vt:lpstr>
      <vt:lpstr>'（预表1）财政拨款收支总表'!Print_Area</vt:lpstr>
      <vt:lpstr>'（预表2）一般公共预算支出表'!Print_Area</vt:lpstr>
      <vt:lpstr>'（预表3-1）一般公共预算基本支出表 '!Print_Area</vt:lpstr>
      <vt:lpstr>'（预表3-2）一般公共预算基本支出表 '!Print_Area</vt:lpstr>
      <vt:lpstr>'（预表4）一般公共预算“三公”经费支出表 '!Print_Area</vt:lpstr>
      <vt:lpstr>'（预表5）政府性基金预算支出表'!Print_Area</vt:lpstr>
      <vt:lpstr>'（预表6）部门收支总表'!Print_Area</vt:lpstr>
      <vt:lpstr>'（预表7）部门收入总表'!Print_Area</vt:lpstr>
      <vt:lpstr>'（预表8）部门支出总表'!Print_Area</vt:lpstr>
      <vt:lpstr>'（预表5）政府性基金预算支出表'!Print_Titles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李树峰</dc:creator>
  <cp:lastModifiedBy>Administrator</cp:lastModifiedBy>
  <cp:lastPrinted>2016-03-21T02:51:03Z</cp:lastPrinted>
  <dcterms:created xsi:type="dcterms:W3CDTF">2015-10-30T14:30:50Z</dcterms:created>
  <dcterms:modified xsi:type="dcterms:W3CDTF">2016-03-21T03:40:44Z</dcterms:modified>
</cp:coreProperties>
</file>